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bena.pk\Disk Google\Práce\Dačice\Přístavba učeben ZŠ Komenského - vybavení učeben\Nadlimitní VZ\01 Zadávací dokumentace\"/>
    </mc:Choice>
  </mc:AlternateContent>
  <bookViews>
    <workbookView xWindow="0" yWindow="0" windowWidth="19200" windowHeight="7640" tabRatio="961"/>
  </bookViews>
  <sheets>
    <sheet name="Rekapitulace" sheetId="31" r:id="rId1"/>
    <sheet name="Matematika 105" sheetId="10" r:id="rId2"/>
    <sheet name="Matematika 106" sheetId="8" r:id="rId3"/>
    <sheet name="Chemie 203" sheetId="3" r:id="rId4"/>
    <sheet name="Fyzika 204" sheetId="11" r:id="rId5"/>
    <sheet name="Přírodopis 304" sheetId="6" r:id="rId6"/>
    <sheet name="Zeměpis 305" sheetId="9" r:id="rId7"/>
    <sheet name="Tech. a řemeslné činnosti 403" sheetId="12" r:id="rId8"/>
    <sheet name="Tř stůl 403" sheetId="19" state="hidden" r:id="rId9"/>
    <sheet name="IT technologie 410" sheetId="5" r:id="rId10"/>
    <sheet name="Kabinet 206" sheetId="32" r:id="rId11"/>
    <sheet name="Kabinet 406" sheetId="35" r:id="rId12"/>
    <sheet name="Kabinet 409" sheetId="36" r:id="rId13"/>
  </sheets>
  <definedNames>
    <definedName name="Excel_BuiltIn_Print_Titles_1" localSheetId="4">'Fyzika 204'!#REF!</definedName>
    <definedName name="Excel_BuiltIn_Print_Titles_1" localSheetId="3">'Chemie 203'!#REF!</definedName>
    <definedName name="Excel_BuiltIn_Print_Titles_1" localSheetId="9">'IT technologie 410'!#REF!</definedName>
    <definedName name="Excel_BuiltIn_Print_Titles_1" localSheetId="1">'Matematika 105'!$A$7:$HZ$7</definedName>
    <definedName name="Excel_BuiltIn_Print_Titles_1" localSheetId="2">'Matematika 106'!$A$7:$IC$7</definedName>
    <definedName name="Excel_BuiltIn_Print_Titles_1" localSheetId="5">'Přírodopis 304'!#REF!</definedName>
    <definedName name="Excel_BuiltIn_Print_Titles_1" localSheetId="0">#REF!</definedName>
    <definedName name="Excel_BuiltIn_Print_Titles_1" localSheetId="7">'Tech. a řemeslné činnosti 403'!#REF!</definedName>
    <definedName name="Excel_BuiltIn_Print_Titles_1" localSheetId="6">'Zeměpis 305'!#REF!</definedName>
    <definedName name="Excel_BuiltIn_Print_Titles_1">#REF!</definedName>
    <definedName name="_xlnm.Print_Titles" localSheetId="4">'Fyzika 204'!$7:$7</definedName>
    <definedName name="_xlnm.Print_Titles" localSheetId="3">'Chemie 203'!$7:$7</definedName>
    <definedName name="_xlnm.Print_Titles" localSheetId="9">'IT technologie 410'!$7:$7</definedName>
    <definedName name="_xlnm.Print_Titles" localSheetId="1">'Matematika 105'!$7:$7</definedName>
    <definedName name="_xlnm.Print_Titles" localSheetId="2">'Matematika 106'!$7:$7</definedName>
    <definedName name="_xlnm.Print_Titles" localSheetId="5">'Přírodopis 304'!$7:$7</definedName>
    <definedName name="_xlnm.Print_Titles" localSheetId="7">'Tech. a řemeslné činnosti 403'!$7:$7</definedName>
    <definedName name="_xlnm.Print_Titles" localSheetId="6">'Zeměpis 305'!$7:$7</definedName>
    <definedName name="_xlnm.Print_Area" localSheetId="4">'Fyzika 204'!$A$1:$H$56</definedName>
    <definedName name="_xlnm.Print_Area" localSheetId="3">'Chemie 203'!$A$1:$H$54</definedName>
    <definedName name="_xlnm.Print_Area" localSheetId="9">'IT technologie 410'!$A$1:$H$52</definedName>
    <definedName name="_xlnm.Print_Area" localSheetId="10">'Kabinet 206'!$A$1:$H$12</definedName>
    <definedName name="_xlnm.Print_Area" localSheetId="11">'Kabinet 406'!$A$1:$H$12</definedName>
    <definedName name="_xlnm.Print_Area" localSheetId="12">'Kabinet 409'!$A$1:$H$12</definedName>
    <definedName name="_xlnm.Print_Area" localSheetId="1">'Matematika 105'!$A$1:$H$26</definedName>
    <definedName name="_xlnm.Print_Area" localSheetId="2">'Matematika 106'!$A$1:$H$28</definedName>
    <definedName name="_xlnm.Print_Area" localSheetId="5">'Přírodopis 304'!$A$1:$H$54</definedName>
    <definedName name="_xlnm.Print_Area" localSheetId="7">'Tech. a řemeslné činnosti 403'!$A$1:$H$20</definedName>
    <definedName name="_xlnm.Print_Area" localSheetId="6">'Zeměpis 305'!$A$1:$H$26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31" l="1"/>
  <c r="C15" i="31"/>
  <c r="C14" i="31"/>
  <c r="C12" i="31"/>
  <c r="C11" i="31"/>
  <c r="C10" i="31"/>
  <c r="H20" i="10" l="1"/>
  <c r="H21" i="10"/>
  <c r="H22" i="10" l="1"/>
  <c r="C18" i="31"/>
  <c r="C17" i="31"/>
  <c r="C16" i="31"/>
  <c r="C13" i="31"/>
  <c r="H12" i="10" l="1"/>
  <c r="H12" i="3"/>
  <c r="H8" i="36" l="1"/>
  <c r="H7" i="36"/>
  <c r="H9" i="36" s="1"/>
  <c r="H8" i="35"/>
  <c r="H7" i="35"/>
  <c r="H8" i="32"/>
  <c r="H7" i="32"/>
  <c r="H9" i="32" s="1"/>
  <c r="H9" i="35" l="1"/>
  <c r="H17" i="9"/>
  <c r="H16" i="9"/>
  <c r="H35" i="6"/>
  <c r="H34" i="6"/>
  <c r="H37" i="11"/>
  <c r="H36" i="11"/>
  <c r="H36" i="3"/>
  <c r="H35" i="3"/>
  <c r="H17" i="8"/>
  <c r="H16" i="8"/>
  <c r="H17" i="10"/>
  <c r="H16" i="10"/>
  <c r="H18" i="10" l="1"/>
  <c r="H11" i="5"/>
  <c r="H34" i="5" l="1"/>
  <c r="H33" i="5"/>
  <c r="H35" i="5"/>
  <c r="H18" i="8" l="1"/>
  <c r="H18" i="9"/>
  <c r="H27" i="5"/>
  <c r="H26" i="5"/>
  <c r="H25" i="5"/>
  <c r="H24" i="5"/>
  <c r="H17" i="5" l="1"/>
  <c r="H21" i="8" l="1"/>
  <c r="H21" i="9"/>
  <c r="H25" i="11"/>
  <c r="H24" i="11"/>
  <c r="H23" i="11"/>
  <c r="H22" i="11"/>
  <c r="H21" i="11"/>
  <c r="H20" i="11"/>
  <c r="H19" i="11"/>
  <c r="H26" i="11"/>
  <c r="H27" i="11"/>
  <c r="H23" i="6"/>
  <c r="H22" i="6"/>
  <c r="H20" i="6"/>
  <c r="H20" i="3"/>
  <c r="H14" i="12" l="1"/>
  <c r="H13" i="12"/>
  <c r="H22" i="5"/>
  <c r="H21" i="5"/>
  <c r="H23" i="5"/>
  <c r="H28" i="5"/>
  <c r="H29" i="5"/>
  <c r="H39" i="5"/>
  <c r="H38" i="5"/>
  <c r="H42" i="5"/>
  <c r="H43" i="5"/>
  <c r="H44" i="5"/>
  <c r="H45" i="5"/>
  <c r="H46" i="5"/>
  <c r="H47" i="5"/>
  <c r="H16" i="5"/>
  <c r="H18" i="5"/>
  <c r="H19" i="5"/>
  <c r="H20" i="5"/>
  <c r="H30" i="5"/>
  <c r="H15" i="5"/>
  <c r="H10" i="5"/>
  <c r="H12" i="5"/>
  <c r="H9" i="5"/>
  <c r="H12" i="9"/>
  <c r="H12" i="11"/>
  <c r="H12" i="8"/>
  <c r="H10" i="12"/>
  <c r="H11" i="12"/>
  <c r="H12" i="12"/>
  <c r="H15" i="12"/>
  <c r="H9" i="12"/>
  <c r="H20" i="9"/>
  <c r="H22" i="9" s="1"/>
  <c r="H13" i="9"/>
  <c r="H11" i="9"/>
  <c r="H10" i="9"/>
  <c r="H9" i="9"/>
  <c r="H10" i="10"/>
  <c r="H11" i="10"/>
  <c r="H13" i="10"/>
  <c r="H9" i="10"/>
  <c r="H14" i="10" s="1"/>
  <c r="H23" i="10" s="1"/>
  <c r="C9" i="31" s="1"/>
  <c r="C20" i="31" s="1"/>
  <c r="H45" i="11"/>
  <c r="H46" i="11"/>
  <c r="H47" i="11"/>
  <c r="H48" i="11"/>
  <c r="H49" i="11"/>
  <c r="H50" i="11"/>
  <c r="H51" i="11"/>
  <c r="H41" i="11"/>
  <c r="H42" i="11"/>
  <c r="H40" i="11"/>
  <c r="H32" i="11"/>
  <c r="H33" i="11"/>
  <c r="H34" i="11"/>
  <c r="H35" i="11"/>
  <c r="H31" i="11"/>
  <c r="H17" i="11"/>
  <c r="H18" i="11"/>
  <c r="H28" i="11"/>
  <c r="H16" i="11"/>
  <c r="H10" i="11"/>
  <c r="H11" i="11"/>
  <c r="H13" i="11"/>
  <c r="H9" i="11"/>
  <c r="H43" i="6"/>
  <c r="H44" i="6"/>
  <c r="H45" i="6"/>
  <c r="H46" i="6"/>
  <c r="H47" i="6"/>
  <c r="H48" i="6"/>
  <c r="H49" i="6"/>
  <c r="H39" i="6"/>
  <c r="H40" i="6"/>
  <c r="H38" i="6"/>
  <c r="H30" i="6"/>
  <c r="H31" i="6"/>
  <c r="H32" i="6"/>
  <c r="H33" i="6"/>
  <c r="H29" i="6"/>
  <c r="H17" i="6"/>
  <c r="H18" i="6"/>
  <c r="H19" i="6"/>
  <c r="H21" i="6"/>
  <c r="H24" i="6"/>
  <c r="H25" i="6"/>
  <c r="H26" i="6"/>
  <c r="H16" i="6"/>
  <c r="H10" i="6"/>
  <c r="H11" i="6"/>
  <c r="H12" i="6"/>
  <c r="H13" i="6"/>
  <c r="H9" i="6"/>
  <c r="H20" i="8"/>
  <c r="H22" i="8" s="1"/>
  <c r="H10" i="8"/>
  <c r="H11" i="8"/>
  <c r="H13" i="8"/>
  <c r="H9" i="8"/>
  <c r="H33" i="3"/>
  <c r="H32" i="3"/>
  <c r="C22" i="31" l="1"/>
  <c r="C21" i="31"/>
  <c r="H16" i="12"/>
  <c r="H17" i="12" s="1"/>
  <c r="H38" i="11"/>
  <c r="H36" i="6"/>
  <c r="H13" i="5"/>
  <c r="H40" i="5"/>
  <c r="H48" i="5"/>
  <c r="H14" i="6"/>
  <c r="H43" i="11"/>
  <c r="H52" i="11"/>
  <c r="H14" i="11"/>
  <c r="H29" i="11"/>
  <c r="H14" i="8"/>
  <c r="H36" i="5"/>
  <c r="H31" i="5"/>
  <c r="H14" i="9"/>
  <c r="H23" i="9" s="1"/>
  <c r="H27" i="6"/>
  <c r="H50" i="6"/>
  <c r="H41" i="6"/>
  <c r="H44" i="3"/>
  <c r="H45" i="3"/>
  <c r="H46" i="3"/>
  <c r="H47" i="3"/>
  <c r="H48" i="3"/>
  <c r="H49" i="3"/>
  <c r="H50" i="3"/>
  <c r="H40" i="3"/>
  <c r="H41" i="3"/>
  <c r="H39" i="3"/>
  <c r="H29" i="3"/>
  <c r="H30" i="3"/>
  <c r="H31" i="3"/>
  <c r="H34" i="3"/>
  <c r="H28" i="3"/>
  <c r="H17" i="3"/>
  <c r="H18" i="3"/>
  <c r="H19" i="3"/>
  <c r="H21" i="3"/>
  <c r="H22" i="3"/>
  <c r="H23" i="3"/>
  <c r="H24" i="3"/>
  <c r="H25" i="3"/>
  <c r="H16" i="3"/>
  <c r="H10" i="3"/>
  <c r="H11" i="3"/>
  <c r="H13" i="3"/>
  <c r="H9" i="3"/>
  <c r="H23" i="8" l="1"/>
  <c r="H53" i="11"/>
  <c r="H51" i="6"/>
  <c r="H37" i="3"/>
  <c r="H49" i="5"/>
  <c r="XEU49" i="5" s="1"/>
  <c r="H14" i="3"/>
  <c r="H26" i="3"/>
  <c r="H51" i="3"/>
  <c r="H42" i="3"/>
  <c r="H52" i="3" l="1"/>
</calcChain>
</file>

<file path=xl/sharedStrings.xml><?xml version="1.0" encoding="utf-8"?>
<sst xmlns="http://schemas.openxmlformats.org/spreadsheetml/2006/main" count="560" uniqueCount="119">
  <si>
    <t>číslo položky</t>
  </si>
  <si>
    <t>popis</t>
  </si>
  <si>
    <t>počet</t>
  </si>
  <si>
    <t>Interaktivní tabule + vizualizér</t>
  </si>
  <si>
    <t>ks</t>
  </si>
  <si>
    <t>Pylonový pojezd s křídly. Stabilní konstrukce z hliníkových profilů o výšce min.250cm. Rozsah posunu min. 100cm. Rozložení hmotnosti sestavy na stěnu a podlahu. Integrovaný úchyt pro držák projektoru. Boční křídla k interaktivní tabuli pro popisování fixou,nebo křídou.Možnost kombinace: z venku pro psaní křídou, uvnitř pro psaní fixou - nebo naopak, celá fixová, celá křídová. Včetně potřebné kabeláže, instalačního materiálu, dopravy a práce.</t>
  </si>
  <si>
    <t>Pracovní stanice + vybavení učebny přírodních věd</t>
  </si>
  <si>
    <t>Vodovodní baterie pro instalaci ke dřezu v katedře, stojánková, na studenou vodu. Vč. instalace a nastavení</t>
  </si>
  <si>
    <t>Lineárně řízený laboratorní zdroj 0 - 25 V, 0-10 A, univerzální síťový zdroj pro školín zařízení. Přepínatelné výstupní napětí 0 až 25 V lze odebírat jako AC napětí nebo přes zabudovaný můstkový usměrňovač jako DC napětí na samostatných bezpečnostních zdířkách. Zdroj stabilního napětí s 6 V/AC a 5 A/AC. Splňuje normy EN 61010 a 60950. Vč. instalace a nastavení</t>
  </si>
  <si>
    <t>Rozvodný propojovací box pro paralelní připojení 10-ti stolů studentů na lineární zdroj v katedře učitele. Vč. instalace a nastavení</t>
  </si>
  <si>
    <t>Nábytek</t>
  </si>
  <si>
    <t>Slaboproudé rozvody + příslušenství</t>
  </si>
  <si>
    <t>Kryt zásuvky komunikační 2-násobná přímá bílá</t>
  </si>
  <si>
    <t>m</t>
  </si>
  <si>
    <t>Instalace AV kabeláže do připravených chrániček, osazení konektorů a zásuvek, měření. Včetně dopravy.</t>
  </si>
  <si>
    <t>Silnoproudé rozvody + příslušenství</t>
  </si>
  <si>
    <t>Zásuvka 2-násobná natočená s clonkami bílá</t>
  </si>
  <si>
    <t>Zásuvka 1-násobná bílá s ochranným kolíkem</t>
  </si>
  <si>
    <t>Kombinace krytky se zdířkami pro banánky (červený + černý) pro 12V DC rozvod, izolované.</t>
  </si>
  <si>
    <t>Silový kabel CYKY-J 3x2,5mm</t>
  </si>
  <si>
    <t>Drobný montážní materiál (elektroinstalační krabice, pásky, wago svorky atd.)</t>
  </si>
  <si>
    <t>PC vybavení + tiskárna</t>
  </si>
  <si>
    <t>kpl</t>
  </si>
  <si>
    <t>Instalace AV kabeláže, osazení konektorů a zásuvek, měření. Včetně dopravy.</t>
  </si>
  <si>
    <t>Pylonový pojezd s křídly. Stabilní konstrukce z hliníkových profilů o výšce min.250cm. Rozsah posunu min. 100cm. Rozložení hmotnosti sestavy na stěnu a podlahu. Integrovaný úchyt pro držák projektoru. Boční křídla k interaktivní tabuli pro popisování fixou,nebo křídou.Možnost kombinace: z venku pro psaní křídou, uvnitř pro psaní fixou - nebo naopak, celá fixová, celá křídová. Včetně potřebné kabeláže, instalačního materiálu, dopravy a práce. Vč. instalace a dopravy</t>
  </si>
  <si>
    <t xml:space="preserve">PC vybavení </t>
  </si>
  <si>
    <t>Přídavné reproduktory s možností uchycení na pylonový pojezd tabule, 20 W. Vč. instalace a nastavení</t>
  </si>
  <si>
    <t xml:space="preserve">SW pro pokročilá měření v přírodních vědách, možnost individuálního nastavení každé stránky - hodnoty, grafy, vzorkování. Dále manuální odečet dat, přehrání pokus standardní, sníženou nebo zvýšenou rychlostí, náhrávání videa a synchronizace s daty. Integrovaný průvodce kalibrací a nastavením fotobran. </t>
  </si>
  <si>
    <t>Monitor s viditelnou uhlopříčkou 24", s LED podsvícením, technologie IPS, formát 16:10, antireflexní matný povrch, rozlišením 1920x1200 bodu, video vstupy DP 1.2, HDMI 1.4, VGA, 3x USB 3.0, odezva 5ms, dynamickým kontrastním poměrem 5mil:1, jasem 300cd/m2, plná ergonomie, náklon -5 až +20°, otočení ±45°, kloubové otáčení 90° (Pivot), výškově nastavitelný stojan v rozsahu 150 mm, VESA, 3 roky záruky, vč. instalace a nastavení</t>
  </si>
  <si>
    <t>konvertibilní zařízení s dotykovým SVA displejem 11,6" a LED podsvícením, rozlišení 1366 x 768, čelní kamera 720p, zadní sekundární kamera 1080p, výkon CPU min. 2400 bodu dle nezávislého testu cpubenchmark.net, operační paměť 4GB DDR3, pevný SSD s kapacitou 128GB, Gbit síťová karta, WiFi standardu ac (2x2) + BT4.2, min. video výstup 1x HDMI, 1x USB-C, 2x USB 3.1, čtečka SD karet, klávesnice odolná vůči polití, hmotnost max. 1.5kg, 3-článková lithium-iontová baterie - výdrž na baterie až 11 hodin, operační systém s podporu AD (domény), vč. instalace a nastavení</t>
  </si>
  <si>
    <t xml:space="preserve">Aktivní pero s náhradními hroty,průměr hrotu 1 mm, tlaková citlivost 2 048 úrovní </t>
  </si>
  <si>
    <t>Dobíjecí skříň pro Notebook – uzamykatelná, prostor pro uložení až 20ks 2in1/tabletu (10ks Notebook), max. velikost uložených zařízení 44 x 465 x 342mm, uzamykatelná, mobilní na kolečkách, umožnuje připojit a nabíjet současně až 20 zařízení ze sítě 230V, rozměry max 650 x 730 x 1200mm, 87kg</t>
  </si>
  <si>
    <t>PoE adaptér dodávající elektrickou energii po ethernetovém kabelu (30W), Vč. instalace a nastavení</t>
  </si>
  <si>
    <t>datový přepínač s 24 porty 10/100/1000Mbit, s rychlosti přepnutí až 35.7Mpps, buffer pro 525tis. packetu, podporou až 8tis. MAC adres, s pasivním chlazením, setem pro instalaci do rack, detekce datových smyček, s napájecím zdrojem, udržitelnost 5 let po ukončení výroby, Vč. instalace a nastavení</t>
  </si>
  <si>
    <t>Záložní zdroj napájení s výstupním výkonem 720W / 1200VA, s účinnosti 98%/97% při plném/polovičním zatížení, 3x CEE zásuvka s ochranným kolíkem zajišťující napájení v případě výpadku proudu, 3x CEE zásuvka s ochranným kolíkem s přepěťovou ochranou, s přepěťovou ochranou analogové telefonní linky RJ11, s přepěťovou ochranou datové linky RJ45, vč. instalace a nastavení</t>
  </si>
  <si>
    <t>Monitor s viditelnou uhlopříčkou 21.5 palců, rozlišení 1920x1080, panel TN w/LED, jas 250 cd/m2, statický kontrast 1000:1, odezva 5 ms g/g, matný panel; výškově nastavitelný v rozsahu 100mm, pivot rotace, konektory VGA, DVI-D, DP; bez integrovaných reproduktorů, záruka 3 roky, vč. instalace a nastavení</t>
  </si>
  <si>
    <t>datový přepínač s 24 porty 10/100/1000Mbit, s rychlosti přepnutí až 35.7Mpps, buffer pro 525tis. packetu, podporou až 8tis. MAC adres, s pasivním chlazením, setem pro instalaci do rack, detekce datových smyček, s napájecím zdrojem, udržitelnost 5 let po ukončení výroby, vč. instalace a dopravy</t>
  </si>
  <si>
    <t>Barevná inkoustová velkoformátová tiskárna, maximální kvalita tisku 2 400 dpi, snadné připojení pomocí WiFi - ePrint, Apple AirPrint a Ethernet, výtisk A1 už za 35 s, 11 cm barevný ovládací displej, spotřeba inkoustu 0,3 - 0,5ml na m2 (CAD/CAM čáry) až 20ml na plnobarevný m2, automatická řezačka, záruka 2 roky - odezva následující pracovní den s opravou u zákazníka</t>
  </si>
  <si>
    <t>Multifunkční zařízení pro tisk, skenování, kopírování a fax, formát A4, laserová technologie tisku, doporučený počet stran za měsíc 750 až 4 000, rychlost černobílého tisku až 27str./min., rychlost barevného tisku až 27str./min, první stránka do 10sec., automatický oboustranný tisk, rychlost oboustranného tisku až 21str./min., nejvyšší rozlišení tisku 600x600dpi, vstupní zásobník 250 listů A4, gramáž media od 60-200g/m2, plochý skener s ADF, s rozlišením 1200x1200dpi, barevné skenování s rychlosti až 26 str./min (černobíle), až 21 str./min (barevně), paměť 256MB, 10.9cm dotykový barevný grafický displej, USB, WiFi, záruka 36 -  oprava u zákazníka s odezvou do následujícího pracovního dne od nahlášení servisní události, vč. instalace a dopravy</t>
  </si>
  <si>
    <t>Minimální konfigurace: case s min. 180W zdrojem s účinnosti 93%, výkon CPU min. 12000 bodu dle nezávislého testu cpubenchmark.net, operační paměť 8GB DDR4 2666MHz, pevný SSD disk s kapacitou 256GB s rychlosti čtení/zápisu až 1.6/0.78GB, DVD-RW optická mechanika, Gbit síťová karta, Wifi standardu 802.11ac (2x2), Bluetooth 5.0, čtečka pam. karet, min. 2x DisplayPort a 1x HDMI, 1x USB Type-C, 4x USB 3.1 Gen2, 2x USB 3.1 Gen1, 4x USB 2.0, 2x M.2 PCIe x1-2230, sériový port RS-232, klávesnici a myš , operační systém s podporu AD (domény), záruka 3 roky, oprava u zákazníka s odezvou do následujícího pracovního dne od nahlášení servisní události, vč. instalace a nastavení</t>
  </si>
  <si>
    <t>case s min. 180W zdrojem, výkon CPU min. 5100 bodu dle nezávislého testu cpubenchmark.net, operační paměť 4GB DDR4, SSD disk s kapacitou 256GB, DVD-RW optická mechanika, Gbit síťová karta, min. 1x video výstup VGA a 1x DisplayPort, 4x USB 3.1 Gen1, 4x USB 2.0, 2x M.2 PCIe x1-2230, RS-232, klávesnici a myš , operační systém s podporu AD (domény), záruka 3 roky, oprava u zákazníka s odezvou do následujícího pracovního, vč. instalace a nastavení</t>
  </si>
  <si>
    <t>Multidotyková Interaktivní tabule s poměrem stran 16:10. Ovládání prstem i popisovačem. Aktivní polička pro popisovače a ovládací tlačítka. Úhlopříčka obrazu: min. 221 cm (87“), včetně 2 popisovačů. Propojení s přídavným projektorem. Vč. instalace a nastavení</t>
  </si>
  <si>
    <t>Interaktivní displej musí mít úhlopříčku zobrazovací plochy min. 55“ a minimální rozlišení 4K, zařízení nesmí obsahovat TV tuner kvůli poplatkům. Dotyková technologie IR musí rozeznat min. 20 současných dotyků. Ovládání displeje musí být možné jak dotykem prstu, tak i pasivního popisovače. Obrazovka musí být chráněna min. 4 mm sklem s úpravou proti odleskům. Displej musí obsahovat slot pro vestavění PC modulu. Součástí displeje je ozvučení min. 2x 16W. Displej musí obsahovat minimálně 2x HDMI 1.4, 1x HDMI 2.0, 3x USB min. 2.0, digitální audio výstup, RS-232, RJ 45. Hmotnost displeje maximálně 40 kg. Dotykový monitor musí zvládat práci bez počítače pomocí integrované aplikace pro psaní digitálním inkoustem na bílé tabuli se sdílením zápisků dalším účastníkům.</t>
  </si>
  <si>
    <t>Plně vestavný počítač, tj. počítač je vestavěn ve slotu uvnitř těla displeje, propojení počítače a displeje skrytým konektorem, počítač a displej nesmí být propojen žádným vnějším kabelem. Zapínání a vypínání (včetně bezpečného vypnutí operačního systému) počítače je tlačítkem pro zapnutí a vypnutí displeje. Procesor s min. výkon CPU min. 5 400 bodů dle nezávislého testu CPU: https://www.cpubenchmark.net, RAM min. 4 GB DDR4, SSD disk min. 128 GB, vestavěná wifi 2,4GHz a 5GHz a/b/c/g/n/ac, minimálně 6x USB 3.0, vstup pro mikrofon, výstup pro sluchátka, výstup HDMI, VGA, operační systém s podporou AD (domény).</t>
  </si>
  <si>
    <t>Elektricky výškově nastavitelný mobilní stojan s elektricky ovládaným naklápěním. Kolečka o průměru 100 mm (±25 mm) s možností aretace. Rozsah pohybu min. 660 mm. Výška v nejnižší poloze 630 mm nad zemí. Naklopení 0°- 90°. Nosnost 75 kg. Ovládání výšky přes menu dotykového displeje a velkými tlačítky nohou. Ovládání náklonu přes menu dotykového displeje. Spotřeba ve stand-by 0,1 W. Pojistka proti přiskřípnutí pro výškové nastavení a naklápění. Napájení všech zařízení řešeno s ohledem bezpečnosti dětí. Stojan musí být kompatibilní s dodaným typem interaktivního displeje.</t>
  </si>
  <si>
    <t xml:space="preserve">Součástí výukový a prezentační software, včetně aktivit pro skupinovou práci na dotykovém displeji v režimu stůl. 50 předpřipravených aktivit z matematiky, angličtiny a obecné přípravy v MŠ. Aktivity umožňují nastavit 1, 2 nebo 4 uživatele/hráče. </t>
  </si>
  <si>
    <t>Softwarový balíček, který obsahuje autorské nástroje učitele – z důvodů zpětné kompatibility požadujeme software pro přípravu interaktivních cvičení, který je plně kompatibilní (umožňuje otevřít soubor, spustit všechny aktivity, animace, uložit v původním formátu) se soubory s extenzí .notebook. Podpora současných operačních systémů Windows, Linux, Mac OS, plná lokalizace do českého jazyka. Dále musí existovat aplikace s obdobnými funkcemi pro tablety platformy iOS. Balíček dále musí obsahovat nástroj pro rychlou přípravu digitálních učebních aktivit a cloud prostředí pro spolupráci žáků, řešení problémů prostřednictvím žákovských zařízení. Licence pro min. 4 PC.</t>
  </si>
  <si>
    <t>Žákovská sada pro experimenty v učebně přírodních věd obsahující: plastový kufřík pro bezpečné uložení senzorů (každý senzor má speciálně tvarovanou přihrádku), metodickou příručka učitele, včetně popisu úlohy, seznamu pomůcek a odhadu času potřebného na experiment, USB flash disk s 28 žákovskými úlohami, 7 senzorů (bezdrátový senzor pH,  bezdrátový senzor pohybu, bezdrátový senzor síly a zrychlení, bezdrátový senzor tlaku, bezdrátový senzor teploty, bezdrátový senzor napětí, bezdrátový vozík pro dynamické pokusy) a bezdrátové rozhraní Bluetooth LE pro připojení drátových senzorů. Plně kompatiblní se stávajícím SW na škole Pasco SparkVUE.</t>
  </si>
  <si>
    <t>Demonstrační stůl s výklopem pro monitor 22" a méně, klávesnici a myš, vč. dřezu a baterie. Pracovní deska a deska katedry o celkové tl. 25 mm je laminovaná oboustranně HPL tl. min 1,5 mm. Šířka 2810 mm x hloubka 700 mm x výška 832 mm (bez pracovní desky). Uzpůsobený pro maximální flexibilitu a možnosti prezentovat. Odolná pracovní plocha a konstrukce spodních skříněk umožňují instalaci jakýchkoliv rozvodů a také případné napojení na stávající. Skříňky jsou s dnem, které slouží pro možnost vést rozvody do potřebných míst a z nich se napojovat dál. Deska stolu je osazena nerezovým dřezem a otvorem pro instalaci vodovodní baterie. Sestava spodních skříněk je tvořena skříní š-630 mm uzpůsobenou pro osazení dřezu, baterie a odpadového potrubí, dále 1x policová skříň š- 630 mm s min. 1x nastavitelnou policí, dále skříň š-650 mm uzpůsobená pro osazení AV techniky, zásuvek, vypínačů a ovládání. Demonstrační stůl tvoří i kateda učitele o rozměrech šířka 900 x hloubka 700 x výška 832 mm (bez pracovní desky), která je osazená výklopným mechanismem pro monitor, klávesnici a myš. V případě nečinnosti je možné monitor, klávesnici a myš sklopit do stolu z důvodu získání rovné pracovní plochy bez překážek. Standardní minimální použité materiály: Konstrukce nábytku je z oboustranně laminované dřevotřískové desky tloušťky min. 19 mm, pohledové hrany jsou lepeny min. 2 mm ABS hranou, nepohledové min. 1 mm ABS hranou, lepeny jsou voděodolným PUR lepidlem. Korpusy lepené v lisu bez použití šroubů. Všechny dvířka mají trojcestné zámky, celokovové úchytky. Cena včetně dopravy a montáže.</t>
  </si>
  <si>
    <t xml:space="preserve">Stůl s posuvnou uzamykatelnou deskou, deska je uzamykatelná elektromagnetickým zámkem ovládaným z katedry učitele. Po vysunutí desky se odkryje kanál po celé šíři stolu. Kanál je připraven pro rozvody silno a sloboproudu, které vedou do kanálu nohou stolu z podlahy. Stůl je zakotven v podlaze. Deska vyrobena z oboustranně laminované dřevotřísky tl. min. 22 mm, olepena ABS hranou tl. min. 2 mm, je lepena voděodolným PUR lepidlem. Konstrukce stolu: nohy z plochooválných ocelových profilů 80x25 mm, spodní horizontální část podnože je tulelový profil 55x35, který má v sobě otvor pro rozvedení elektra svislím profilem, zakončený rektifikačními zátkami. Rám pod deskou z čtvercových profilů 30x30 mm, tl. plechu všech profilů min. 2 mm. Podnož lakována práškovým lakem v odstínech RAL. Rozměry š-2000 x h-650 x v- 760 mm. Cena včetně dopravy a montáže.		</t>
  </si>
  <si>
    <t>Mycí pracoviště s 3x umyvadlem a 3x směšovací baterií. Pracovní deska o celkové tl. 25 mm je laminovaná oboustranně HPL tl. min 1,5 mm. Konstrukce skříněk přizpůsobená pro osazení dřezů a baterií. Konstrukce nábytku je z oboustranně laminované dřevotřískové desky tloušťky min. 19 mm, pohledové hrany jsou lepeny min. 2 mm ABS hranou, nepohledové min. 1 mm ABS hranou, lepeny jsou voděodolným PUR lepidlem. Korpusy lepené v lisu bez použití šroubů. Rozměry š-2600 x h-600 x v- 860 mm. Cena včetně dopravy a montáže.</t>
  </si>
  <si>
    <t>Skříňová sestava se skládá ze dvou částí, ze spodní skříně u které je prosklená horní část opatřena bezpečnostním sklem. Celé dveře jsou v hliníkovém rámečku. Nástavec má pevný sokl, ke kterému je připevněno vedení žebříku, díky němu je možné maximalizovat počet uložených předmětů i v horních skříních a snadno s nimi manipulovat. Skříně jsou slepeny v korpusovém lisu - jsou dodávány k zákazníkovi ve složeném stavu. Lamino desky min. 19mm ABS hrana lepena PUR lepidlem, korpusy lepené v lisu, celokovové úchytky, trojcestné zámky. Rozměry š-1000 x h-500 x v- 2600 mm. Cena včetně dopravy a montáže.</t>
  </si>
  <si>
    <t>Sestava přizpůsobená pro uchycení k pracovnímu stolu, je určena pro pracoviště s požadavkem na průtok vzduchu do 100 m3/h. Používá se pro odsávání výparů ve školních laboratořích. Odsavač se skládá z polohovatelného odsávacího ramene Ø50mm L=1,1m s integrovanou klapkou pro regulaci průtoku, konzole pro uchycení ke stolu, průhledného dymníku pro lepší zachycení výparů, mimořádně tichého ventilátoru 120W 220V/50Hz s tyristorem pro plynulou regulaci otáček, kombinovaného filtru (částice, plyn, HEPA), systémem redukcí a spojek s propojovací hadicí Ø75mm L=3m. Cena včetně dopravy a instalace.</t>
  </si>
  <si>
    <t>Skříň na uskladnění chemikálií. Skříň je určena na uskladnění nebezpečných kaplin a chemikálií, s vaničkami na zachycení unikajících kapalin a perforovanými dveřmi, které jsou zamykací dvoubodovým cylinrickým zámkem. Skříň je standardně vybavena 4 přestavitelnými policemi ve tvaru vaničky s robustním perforovaným pozinkovým roštem a jednou hlubší vaničkou na dně skříně bez roštu. Nosnost korpusu 300 kg, nosnost polic 60 kg. Možnost barevného provedení. Lakování v odstínech RAL. Vnější rozměry min. š-950 x h-500 x v-1950 mm.Cena včetně dopravy a instalace.</t>
  </si>
  <si>
    <t>Žebřík nábytkový, interiérový, materiál hliník. Žebřík má 2x 2ks háků pro uchycení žebříku ve výšce 2050 mm na vodící tyč kotvenou na soklu nástavce skříňové sestavy. Stupně jsou sešikmené. Cena včetně dopravy a instalace.</t>
  </si>
  <si>
    <t xml:space="preserve">Stůl s posuvnou uzamykatelnou deskou, deska je uzamykatelná elektromagnetickým zámkem ovládaným z katedry učitele. Po vysunutí desky se odkryje kanál po celé šíři stolu. Kanál je připraven pro rozvody silno a sloboproudu, které vedou do kanálu nohou stolu z podlahy. Stůl je zakotven v podlaze. Deska vyrobena z oboustranně laminované dřevotřísky tl. min. 22 mm, olepena ABS hranou tl. min. 2 mm, je lepena voděodolným PUR lepidlem. Konstrukce stolu: nohy z plochooválných ocelových profilů 80x25 mm, spodní horizontální část podnože je tulelový profil 55x35, který má v sobě otvor pro rozvedení elektra svislím profilem, zakončený rektifikačními zátkami. Rám pod deskou z čtvercových profilů 30x30 mm, tl. plechu všech profilů min. 2 mm. Podnož lakována práškovým lakem v odstínech RAL. Rozměry š-1800 x h-650 x v- 760 mm. Cena včetně dopravy a montáže.		</t>
  </si>
  <si>
    <t xml:space="preserve">Stůl s posuvnou uzamykatelnou deskou, deska je uzamykatelná elektromagnetickým zámkem ovládaným z katedry učitele. Po vysunutí desky se odkryje kanál po celé šíři stolu. Kanál je připraven pro rozvody silno a sloboproudu, které vedou do kanálu nohou stolu z podlahy. Stůl je zakotven v podlaze. Deska vyrobena z oboustranně laminované dřevotřísky tl. min. 22 mm, olepena ABS hranou tl. min. 2 mm, je lepena voděodolným PUR lepidlem. Konstrukce stolu: nohy z plochooválných ocelových profilů 80x25 mm, spodní horizontální část podnože je tulelový profil 55x35, který má v sobě otvor pro rozvedení elektra svislím profilem, zakončený rektifikačními zátkami. Rám pod deskou z čtvercových profilů 30x30 mm, tl. plechu všech profilů min. 2 mm. Podnož lakována práškovým lakem v odstínech RAL. Rozměry š-1400 x h-650 x v- 760 mm. Cena včetně dopravy a montáže.		</t>
  </si>
  <si>
    <t>Lavice počítačové učebny přizpůsobena i pro osazení techniky jazykové laboratoře. Lavice pro jednoho studenta o vnějších rozměrech š-880 x h-600 x v-760 mm, 4x kabelová průchodka. Možnost jednoduchého spojení 2 a více stolů dohromady a vytvoření podélného layoutu sezení nebo spojením vytvořit jinak propojenou řadu. Pod deskou stolu osazen šířkově nastavitelný perforovaný, kovový box pro osazení PC. Cena včetně dopravy a montáže.</t>
  </si>
  <si>
    <t>Skříň dvoudvéřová, policová. Rozměr 640x680x760 mm, uzamykatelná. Korpus vyroben z oboustranně laminovaných dřevotřískových desek tloušťky min. 19 mm. Záda z laminované dřevotřískové desky tloušťky min. 12 mm uchycené v drážce. Korpus osazen na nepohledových hranách ABS hranou tloušťky 1mm a na pohledových hranách ABS hranou tloušťky 2 mm. Hrany lepeny voděodolným PUR lepidlem. Cena včetně dopravy a montáže.</t>
  </si>
  <si>
    <t>Zásuvka RJ45</t>
  </si>
  <si>
    <t>Kabinet</t>
  </si>
  <si>
    <t>Učebna matematiky (místnost č. 105)</t>
  </si>
  <si>
    <t>Učebna matematiky (místnost č. 106)</t>
  </si>
  <si>
    <t>SW multilicence zahrnuje více než 60 připravených aktivit. Jednoduše spojuje technologii s výukou. Díky českému prostředí i připraveným úlohám můžete ihned začít.Zobrazujte a zaznamenává data v reálném čase.     Zakresluje odhad přímo do měřeného grafu, prezentujte data ve vhodné formě. Grafy, měřidla, tabulky, analyzujte stiskem jediného tlačítka, vytvoří elektronický laboratorní protokol obsahující odpovědi studentů.  Cena včetně dopravy, instalace a zaškolení uživatele.</t>
  </si>
  <si>
    <t>Výchozí revize elektro pro silové rozvody v učebně.</t>
  </si>
  <si>
    <t>Instalace silové kabeláže do připravených drážek, zapojení zásuvek, místní koordinace, doprava.</t>
  </si>
  <si>
    <t xml:space="preserve">Část 1 - Technologie </t>
  </si>
  <si>
    <t>cena za MJ 
v Kč bez DPH</t>
  </si>
  <si>
    <t>výrobce</t>
  </si>
  <si>
    <r>
      <rPr>
        <sz val="12"/>
        <color theme="1"/>
        <rFont val="Calibri"/>
        <family val="2"/>
        <charset val="238"/>
        <scheme val="minor"/>
      </rPr>
      <t xml:space="preserve">Veřejná zakázka </t>
    </r>
    <r>
      <rPr>
        <b/>
        <sz val="12"/>
        <color theme="1"/>
        <rFont val="Calibri"/>
        <family val="2"/>
        <charset val="238"/>
        <scheme val="minor"/>
      </rPr>
      <t>Přístavba učeben ZŠ Komenského - Vybavení učeben</t>
    </r>
  </si>
  <si>
    <r>
      <rPr>
        <sz val="12"/>
        <color theme="1"/>
        <rFont val="Calibri"/>
        <family val="2"/>
        <charset val="238"/>
        <scheme val="minor"/>
      </rPr>
      <t xml:space="preserve">část </t>
    </r>
    <r>
      <rPr>
        <b/>
        <sz val="12"/>
        <color theme="1"/>
        <rFont val="Calibri"/>
        <family val="2"/>
        <charset val="238"/>
        <scheme val="minor"/>
      </rPr>
      <t>1 - Technologie</t>
    </r>
  </si>
  <si>
    <t>řetízková ručně ovladatelná horizontální žaluzie, boční krytky zaobleného tvaru, ovládaná kuličkovým řetízkem, pohybu žaluzie při otevírání okna zabraňuje boční silonové vedení. Velikost žaluzie 50x100 cm,pravá. Vč. instalace a dopravy.</t>
  </si>
  <si>
    <t>řetízková ručně ovladatelná horizontální žaluzie, boční krytky zaobleného tvaru, ovládaná kuličkovým řetízkem, pohybu žaluzie při otevírání okna zabraňuje boční silonové vedení. Velikost žaluzie 50x100 cm,levá.  Vč. instalace a dopravy.</t>
  </si>
  <si>
    <t>PC minimální konfigurace: case s min. 180W zdrojem s účinnosti 93%, výkon CPU min. 12000 bodu dle nezávislého testu cpubenchmark.net, operační paměť 8GB DDR4 2666MHz, pevný SSD disk s kapacitou 256GB s rychlosti čtení/zápisu až 1.6/0.78GB, DVD-RW optická mechanika, Gbit síťová karta, Wifi standardu 802.11ac (2x2), Bluetooth 5.0, čtečka pam. karet, min. 2x DisplayPort a 1x HDMI, 1x USB Type-C, 4x USB 3.1 Gen2, 2x USB 3.1 Gen1, 4x USB 2.0, 2x M.2 PCIe x1-2230, sériový port RS-232, klávesnici a myš , operační systém s podporu AD (domény), záruka 3 roky, oprava u zákazníka s odezvou do následujícího pracovního dne od nahlášení servisní události, vč. instalace a nastavení</t>
  </si>
  <si>
    <t>Nabídková cena v Kč vč. DPH</t>
  </si>
  <si>
    <t>místnost č.</t>
  </si>
  <si>
    <t>název</t>
  </si>
  <si>
    <t>Rekapitulace rozpočtu</t>
  </si>
  <si>
    <t>typ, model, označení</t>
  </si>
  <si>
    <t>cena celkem v Kč bez DPH</t>
  </si>
  <si>
    <t>množstevní
jednotka (MJ)</t>
  </si>
  <si>
    <t xml:space="preserve"> Cena celkem v Kč bez DPH:</t>
  </si>
  <si>
    <t>DPH 21%</t>
  </si>
  <si>
    <t>cena v Kč bez DPH</t>
  </si>
  <si>
    <t>Cena celkem v Kč bez DPH</t>
  </si>
  <si>
    <r>
      <t xml:space="preserve">Příloha č. 1 zadávací dokumentace/smlouvy </t>
    </r>
    <r>
      <rPr>
        <b/>
        <sz val="12"/>
        <color theme="1"/>
        <rFont val="Calibri"/>
        <family val="2"/>
        <charset val="238"/>
        <scheme val="minor"/>
      </rPr>
      <t>Specifikace předmětu plnění a rozpočet</t>
    </r>
  </si>
  <si>
    <t>Učebna pro výuku IT technologií (místnost č. 410) - kalkulováno pro 30 žáků + 1 učitel</t>
  </si>
  <si>
    <t>Učebna pro výuku IT technologií</t>
  </si>
  <si>
    <t>Učebna matematiky</t>
  </si>
  <si>
    <t>Učebna pro výuku chemie</t>
  </si>
  <si>
    <t>Učebna pro výuku fyziky</t>
  </si>
  <si>
    <t>Učebna pro výuku chemie (místnost č. 203) - kalkulováno pro 30 žáků + 1 učitel</t>
  </si>
  <si>
    <t>Učebna pro výuku fyziky (místnost č. 204) - kalkulováno pro 28 žáků + 1 učitel</t>
  </si>
  <si>
    <t>Učebna pro výuku přírodopisu (místnost č. 304) - kalkulováno pro 30 žáků + 1 učitel</t>
  </si>
  <si>
    <t>Učebna pro výuku přírodopisu</t>
  </si>
  <si>
    <t>Kabinet (místnost č. 406)</t>
  </si>
  <si>
    <t>Kabinet (místnost č. 409)</t>
  </si>
  <si>
    <t>Kabinet (místnost č. 206)</t>
  </si>
  <si>
    <t>Učebna pro výuku zeměpisu</t>
  </si>
  <si>
    <t>Učebna pro výuku zeměpisu (místnost č. 305)</t>
  </si>
  <si>
    <t>Učebna pro výuku tech. a řemeslných činností</t>
  </si>
  <si>
    <t>Učebna pro výuku tech. a řemeslných činností (místnost č. 403) - kalkulováno pro 30 žáků + 1 učitel</t>
  </si>
  <si>
    <r>
      <rPr>
        <b/>
        <i/>
        <sz val="13"/>
        <rFont val="Calibri"/>
        <family val="2"/>
        <charset val="238"/>
        <scheme val="minor"/>
      </rPr>
      <t>Pokyny pro dodavatele:</t>
    </r>
    <r>
      <rPr>
        <i/>
        <sz val="13"/>
        <rFont val="Calibri"/>
        <family val="2"/>
        <charset val="238"/>
        <scheme val="minor"/>
      </rPr>
      <t xml:space="preserve"> Dodavatel vyplní všechna žlutě podbarvená pole. Dodavatel není oprávněn změnit či odstranit žádnou ze shora uvedených položek. Parametry uvedené ve sloupci "popis" jsou minimální a dodavatel je musí splnit. Tento pokyn před finalizací dokumentu dodavatel vymaže.</t>
    </r>
  </si>
  <si>
    <t>SW balíček, který obsahuje autorský nástroj učitele – SW pro přípravu interaktivních cvičení musí být plně kompatibilní (umožňuje otevřít soubor, spustit všechny aktivity, animace, uložit v původním formátu) se soubory s příponou notebook. Autorský nástroj musí být kompatibilní s operačními systémy Windows, Mac OS, Linux, prostředí musí být v českém jazyce. SW musí plnohodnotně pracovat s dodávanou interaktivní tabulí. Licence min. pro 4 PC. V ceně SW jsou zahrnuty jeho aktualizace po dobu 1 od data zahájení jeho užívání.</t>
  </si>
  <si>
    <t>Ovládání musí být možné dotykem prstu, dlaně nebo popisovače. Dotyková technologie musí automaticky rozpoznávat dotyk prstem, popisovačem a houbičkou/dlaní ruky a musí umožnit přiřadit dotyku různé funkce = ovládání myši prstem, psaní popisovače a mazání houbičkou nebo dlaní ruky. Snímací technologie musí umožnit rozpoznání 10 současných dotyků, pro intuitivní spolupráci více uživatelů. Displej obsahuje technologii a sw prostředí, které umožní pracovat na displeje i bez připojeného počítače. SW prostředí se zobrazuje na obrazovce interaktivního displeje a je ovládáno dotykem a obsahuje: o aplikaci pro psaní digitálním inkoustem na bílé tabuli, prohlížeč internetových stránek, aplikaci pro bezdrátové sdílení obrazu z telefonu, tabletu nebo počítače na interaktivní displej. Displej má panel pro snadné ovládání základních funkcí s tlačítky pro zapnutí/vypnutí, ovládání hlasitosti. Aktivní plocha musí mít úhlopříčku 86“ . Hmotnost displeje nesmí přesáhnout 91kg. Záruka musí být 3 roky. Displej musí mít rozlišení min. obrazu 4K UHD, 3840x2160 bodů. Displej musí mít minimálně 2x konektor HDMI, 1x DisplayPort, 1x VGA, 4x USB a RJ45. Displej musí mít integrované repro min. 10W. Dodávka interaktivní tabule musí obsahovat i SW balíček, který obsahuje autorský nástroje učitele – SW pro přípravu interaktivních cvičení musí být plně kompatibilní (umožňuje otevřít soubor, spustit všechny aktivity, animace, uložit v původním formátu) se soubory s příponou notebook. Autorský nástroj musí být kompatibilní s operačními systémy Windows, Mac OS, Linux, prostředí musí být v českém jazyce. SW musí plnohodnotně pracovat s dodávanou interaktivní tabulí. Licence min. pro 4 PC. V ceně SW jsou zahrnuty jeho aktualizace po dobu 1 od data zahájení jeho užívání.</t>
  </si>
  <si>
    <t>Robotická sestava: základní sada musí obsahovat více než 850 konstrukčních a pohybových dílů, 4 inteligentní motory, 7 senzorů (gyrosenzoru, 2x dotykový spínač, 2x dotykový LED senzor, senzor vzdálenosti, senzor barev), mozek robota, dálkový ovladač a baterie. 
Vše musí být uloženo v plastovém přenosném boxu. 
Mozek robota musí obsahovat černobílý LCD displej s 4 ovládacími tlačítky a 12 I/O portů. Porty musí být univerzální pro připojení senzorů a/nebo motorů.
Součástí dodávky je sw pro programování robota, dostupnost pro tablety i desktop.</t>
  </si>
  <si>
    <t>Licence na veškerý dodávaný SW učebny musí být nevýhradní; kupující je oprávněn přenést ji i na jiné osoby (zejm. na Základní školu Komenského 7, Dačice); pokud není uvedeno jinak, je bez množstevního omezení; na dobu neurčitou (tj. bez časového omezení).</t>
  </si>
  <si>
    <t>Pylonový pojezd s křídly. Stabilní konstrukce z hliníkových profilů o výšce min.250cm. Rozsah posunu min. 100cm. Rozložení hmotnosti sestavy na stěnu a podlahu. Integrovaný úchyt pro držák projektoru. Boční křídla k interaktivní tabuli pro popisování fixou, nebo křídou. Možnost kombinace: z venku pro psaní křídou, uvnitř pro psaní fixou - nebo naopak, celá fixová, celá křídová. Včetně potřebné kabeláže, instalačního materiálu, dopravy a práce. Vč. instalace a dopravy</t>
  </si>
  <si>
    <t>řetízková ručně ovladatelná horizontální žaluzie, boční krytky zaobleného tvaru, ovládaná kuličkovým řetízkem, pohybu žaluzie při otevírání okna zabraňuje boční silonové vedení. Velikost žaluzie 50x100 cm, pravá. Vč. instalace a dopravy.</t>
  </si>
  <si>
    <t>řetízková ručně ovladatelná horizontální žaluzie, boční krytky zaobleného tvaru, ovládaná kuličkovým řetízkem, pohybu žaluzie při otevírání okna zabraňuje boční silonové vedení. Velikost žaluzie 50x100 cm, levá.  Vč. instalace a dopravy.</t>
  </si>
  <si>
    <t>Ultrakrátký projektor, svítivost 3500 ANSI/LM, LCD technologie, lampa s životností až 6000 hodin (v ECO režimu), nativní rozlišení WXGA, poměr stran 16:10, kontrast 4000:1,  Konektivita: HDMI in, VGA in. Zabudovaný reproduktor 20W.</t>
  </si>
  <si>
    <t>Ultrakrátký projektor, svítivost 3500 ANSI/LM, LCD technologie, lampa s životností až 6000 hodin (v ECO režimu), nativní rozlišení WXGA, poměr stran 16:10, kontrast 4000:1, Konektivita: HDMI in, VGA in. Zabudovaný reproduktor 20W.</t>
  </si>
  <si>
    <t>PC vybavení</t>
  </si>
  <si>
    <t>Katedra profesora jazykové laboratoře přizpůsobena pro osazení techniky PC a jazykové laboratoře. Vnější rozměry katedry š-1600 x h-680 x v-757mm, 2x kabelová průchodka. V pravé části katedry umístěna uzamykatelná skříňka na soklu o vnitřních rozměrech š-510 x h-632 x v-688mm. Skříňka vybavena nasávacím otvorem v čele dvířek a otvorem v boční části pro odvedení teplého vzduchu (krytí otvorů perforovaným plechem). V levé části katedry umístěna skříňka s 3x polohovatelnou policí. Prostor mezi skříňkami vybaven falešnými uzamykatelnými zády pro možnost umístění  jazykové laboratoře. Vytvořený propoj mezi prostorem uzamykatelné skříňky a falešnými zády. Možnost napojení katedry na kabelový žlab nebo žákovské lavice. Cena včetně dopravy a montáže.</t>
  </si>
  <si>
    <t>3D tiskárna - tisková plocha 250x 210x 210mm, celkový modelovací prostor 11.025cm3, výška vrstvy 0.05mm, tryska 0.4mm, tiskový materiál je struna 1.75mm, rychlost tisku 200+ mm/s, podporuje materiály ABS, PLA, PETT, HIPS, Laywood, Laybrick, Bronzefill, ASA, T-Glase, filamenty s uhlíkovým vláknem, polykarbonát, technologie tisku FDM, plně automatická kalibrace tiskové plochy, bezúdržbová tisková plocha, vyhřívaná magnetická podložka s vyměnitelnými tiskovými pláty, detekce a zotavení ze ztráty přívodu energie, LCD displej, čtečka SD, USB 2.0, záruka 24 měsíců</t>
  </si>
  <si>
    <t>El. pojezd pro interaktivní panel  85". Včetně potřebné kabeláže, instalačního materiálu, instalace a dopravy.</t>
  </si>
  <si>
    <t>1x4 HDMI rozbočovač, Podpora standardů HDMI 2.0, HDCP 2.2, HDR, podpora 4K/UHD @ 60 Hz 4:4:4, Šířka pásma 18 Gbps, Přenos Dolby True HD, DTS HD Master Audio, a 3D. Možnost kaskádové zapojení až 8 rozbočovačů, EDID management, HDCP kompatibilní</t>
  </si>
  <si>
    <t xml:space="preserve">Zobrazovač 55" rozlišení 4K, bez TV tuneru, HDMI vstup, vč. držáku a HDMI kabeláže </t>
  </si>
  <si>
    <t>Robotická sestava pro složení funkčního robota ve verzi robot, kytara, stroj, kočka.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</si>
</sst>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0\ &quot;Kč&quot;;[Red]\-#,##0\ &quot;Kč&quot;"/>
    <numFmt numFmtId="164" formatCode="#,##0\ &quot;Kč&quot;"/>
    <numFmt numFmtId="165" formatCode="#,##0.00\ &quot;Kč&quot;"/>
  </numFmts>
  <fonts count="23" x14ac:knownFonts="1">
    <font>
      <sz val="11"/>
      <color theme="1"/>
      <name val="Calibri"/>
      <family val="2"/>
      <charset val="238"/>
      <scheme val="minor"/>
    </font>
    <font>
      <sz val="10"/>
      <name val="Arial CE"/>
      <family val="2"/>
      <charset val="238"/>
    </font>
    <font>
      <b/>
      <sz val="10"/>
      <name val="Arial CE"/>
      <charset val="238"/>
    </font>
    <font>
      <sz val="10"/>
      <name val="Arial CE"/>
      <charset val="238"/>
    </font>
    <font>
      <b/>
      <sz val="12"/>
      <name val="Arial CE"/>
      <charset val="238"/>
    </font>
    <font>
      <sz val="10"/>
      <color rgb="FFFF0000"/>
      <name val="Arial CE"/>
      <charset val="238"/>
    </font>
    <font>
      <sz val="10"/>
      <color indexed="10"/>
      <name val="Arial CE"/>
      <charset val="238"/>
    </font>
    <font>
      <sz val="10"/>
      <color theme="1"/>
      <name val="Arial CE"/>
      <charset val="238"/>
    </font>
    <font>
      <b/>
      <sz val="14"/>
      <color theme="1"/>
      <name val="Calibri"/>
      <family val="2"/>
      <charset val="238"/>
      <scheme val="minor"/>
    </font>
    <font>
      <b/>
      <sz val="11"/>
      <color theme="1"/>
      <name val="Calibri"/>
      <family val="2"/>
      <charset val="238"/>
      <scheme val="minor"/>
    </font>
    <font>
      <sz val="11"/>
      <color theme="0"/>
      <name val="Calibri"/>
      <family val="2"/>
      <charset val="238"/>
      <scheme val="minor"/>
    </font>
    <font>
      <sz val="11"/>
      <color theme="1"/>
      <name val="Calibri"/>
      <family val="2"/>
      <charset val="238"/>
      <scheme val="minor"/>
    </font>
    <font>
      <b/>
      <sz val="12"/>
      <color theme="1"/>
      <name val="Calibri"/>
      <family val="2"/>
      <charset val="238"/>
      <scheme val="minor"/>
    </font>
    <font>
      <u/>
      <sz val="10"/>
      <color indexed="12"/>
      <name val="Arial CE"/>
      <charset val="238"/>
    </font>
    <font>
      <sz val="11"/>
      <name val="Calibri"/>
      <family val="2"/>
      <charset val="238"/>
      <scheme val="minor"/>
    </font>
    <font>
      <sz val="11"/>
      <color rgb="FF000000"/>
      <name val="Calibri"/>
      <family val="2"/>
      <charset val="238"/>
      <scheme val="minor"/>
    </font>
    <font>
      <b/>
      <sz val="11"/>
      <name val="Calibri"/>
      <family val="2"/>
      <charset val="238"/>
      <scheme val="minor"/>
    </font>
    <font>
      <sz val="11"/>
      <color indexed="10"/>
      <name val="Calibri"/>
      <family val="2"/>
      <charset val="238"/>
      <scheme val="minor"/>
    </font>
    <font>
      <b/>
      <sz val="14"/>
      <name val="Calibri"/>
      <family val="2"/>
      <charset val="238"/>
      <scheme val="minor"/>
    </font>
    <font>
      <b/>
      <sz val="12"/>
      <name val="Arial"/>
      <family val="2"/>
      <charset val="238"/>
    </font>
    <font>
      <i/>
      <sz val="13"/>
      <name val="Calibri"/>
      <family val="2"/>
      <charset val="238"/>
      <scheme val="minor"/>
    </font>
    <font>
      <sz val="12"/>
      <color theme="1"/>
      <name val="Calibri"/>
      <family val="2"/>
      <charset val="238"/>
      <scheme val="minor"/>
    </font>
    <font>
      <b/>
      <i/>
      <sz val="13"/>
      <name val="Calibri"/>
      <family val="2"/>
      <charset val="238"/>
      <scheme val="minor"/>
    </font>
  </fonts>
  <fills count="16">
    <fill>
      <patternFill patternType="none"/>
    </fill>
    <fill>
      <patternFill patternType="gray125"/>
    </fill>
    <fill>
      <patternFill patternType="solid">
        <fgColor rgb="FF00B0F0"/>
        <bgColor indexed="31"/>
      </patternFill>
    </fill>
    <fill>
      <patternFill patternType="solid">
        <fgColor rgb="FF00B0F0"/>
        <bgColor indexed="64"/>
      </patternFill>
    </fill>
    <fill>
      <patternFill patternType="solid">
        <fgColor indexed="22"/>
        <bgColor indexed="31"/>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FF0000"/>
        <bgColor indexed="64"/>
      </patternFill>
    </fill>
    <fill>
      <patternFill patternType="solid">
        <fgColor rgb="FF92D050"/>
        <bgColor indexed="64"/>
      </patternFill>
    </fill>
    <fill>
      <patternFill patternType="solid">
        <fgColor rgb="FF7030A0"/>
        <bgColor indexed="64"/>
      </patternFill>
    </fill>
    <fill>
      <patternFill patternType="solid">
        <fgColor rgb="FFBFB6C2"/>
        <bgColor indexed="64"/>
      </patternFill>
    </fill>
    <fill>
      <patternFill patternType="solid">
        <fgColor rgb="FFB4BAC4"/>
        <bgColor indexed="64"/>
      </patternFill>
    </fill>
    <fill>
      <patternFill patternType="solid">
        <fgColor rgb="FFB37BFD"/>
        <bgColor indexed="64"/>
      </patternFill>
    </fill>
    <fill>
      <patternFill patternType="solid">
        <fgColor rgb="FF2F75B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s>
  <cellStyleXfs count="6">
    <xf numFmtId="0" fontId="0" fillId="0" borderId="0"/>
    <xf numFmtId="0" fontId="1" fillId="0" borderId="0"/>
    <xf numFmtId="0" fontId="3" fillId="0" borderId="0"/>
    <xf numFmtId="0" fontId="13" fillId="0" borderId="0" applyNumberFormat="0" applyFill="0" applyBorder="0" applyAlignment="0" applyProtection="0">
      <alignment vertical="top"/>
      <protection locked="0"/>
    </xf>
    <xf numFmtId="0" fontId="3" fillId="0" borderId="0"/>
    <xf numFmtId="0" fontId="11" fillId="0" borderId="0"/>
  </cellStyleXfs>
  <cellXfs count="199">
    <xf numFmtId="0" fontId="0" fillId="0" borderId="0" xfId="0"/>
    <xf numFmtId="0" fontId="3" fillId="0" borderId="0" xfId="1" applyFont="1" applyAlignment="1">
      <alignment horizontal="center" vertical="center"/>
    </xf>
    <xf numFmtId="0" fontId="3" fillId="0" borderId="0" xfId="1" applyFont="1" applyAlignment="1">
      <alignment horizontal="center" vertical="center" wrapText="1"/>
    </xf>
    <xf numFmtId="0" fontId="2" fillId="0" borderId="0" xfId="1" applyFont="1" applyAlignment="1">
      <alignment horizontal="center" vertical="center" wrapText="1"/>
    </xf>
    <xf numFmtId="0" fontId="6" fillId="0" borderId="0" xfId="1" applyFont="1" applyAlignment="1">
      <alignment horizontal="center" vertical="center"/>
    </xf>
    <xf numFmtId="0" fontId="6" fillId="0" borderId="0" xfId="1" applyFont="1" applyAlignment="1">
      <alignment horizontal="left" vertical="center"/>
    </xf>
    <xf numFmtId="164" fontId="6" fillId="0" borderId="0" xfId="1" applyNumberFormat="1" applyFont="1" applyAlignment="1">
      <alignment horizontal="right" vertical="center"/>
    </xf>
    <xf numFmtId="0" fontId="7" fillId="0" borderId="0" xfId="1" applyFont="1" applyAlignment="1">
      <alignment horizontal="center" vertical="center" wrapText="1"/>
    </xf>
    <xf numFmtId="0" fontId="3" fillId="0" borderId="0" xfId="1" applyFont="1" applyAlignment="1">
      <alignment horizontal="left" vertical="center"/>
    </xf>
    <xf numFmtId="164" fontId="3" fillId="0" borderId="0" xfId="1" applyNumberFormat="1" applyFont="1" applyAlignment="1">
      <alignment horizontal="right" vertical="center"/>
    </xf>
    <xf numFmtId="0" fontId="0" fillId="0" borderId="0" xfId="0"/>
    <xf numFmtId="0" fontId="6" fillId="0" borderId="0" xfId="1" applyFont="1" applyBorder="1" applyAlignment="1">
      <alignment horizontal="center" vertical="center"/>
    </xf>
    <xf numFmtId="0" fontId="0" fillId="0" borderId="1" xfId="0" applyBorder="1"/>
    <xf numFmtId="0" fontId="9" fillId="0" borderId="0" xfId="0" applyFont="1" applyAlignment="1">
      <alignment horizontal="center" vertical="center"/>
    </xf>
    <xf numFmtId="164" fontId="0" fillId="0" borderId="1" xfId="0" applyNumberFormat="1" applyFill="1" applyBorder="1" applyAlignment="1">
      <alignment horizontal="left"/>
    </xf>
    <xf numFmtId="164" fontId="0" fillId="0" borderId="4" xfId="0" applyNumberFormat="1" applyFill="1" applyBorder="1" applyAlignment="1">
      <alignment horizontal="left"/>
    </xf>
    <xf numFmtId="0" fontId="7" fillId="5" borderId="1" xfId="1" applyFont="1" applyFill="1" applyBorder="1" applyAlignment="1">
      <alignment horizontal="center" vertical="center" wrapText="1"/>
    </xf>
    <xf numFmtId="0" fontId="6" fillId="5" borderId="0" xfId="1" applyFont="1" applyFill="1" applyAlignment="1">
      <alignment horizontal="center" vertical="center"/>
    </xf>
    <xf numFmtId="0" fontId="3" fillId="5" borderId="0" xfId="1" applyFont="1" applyFill="1" applyAlignment="1">
      <alignment horizontal="center" vertical="center" wrapText="1"/>
    </xf>
    <xf numFmtId="0" fontId="3" fillId="5" borderId="1" xfId="1" applyFont="1" applyFill="1" applyBorder="1" applyAlignment="1">
      <alignment horizontal="center" vertical="center" wrapText="1"/>
    </xf>
    <xf numFmtId="0" fontId="2" fillId="5" borderId="0" xfId="1" applyFont="1" applyFill="1" applyAlignment="1">
      <alignment horizontal="center" vertical="center" wrapText="1"/>
    </xf>
    <xf numFmtId="0" fontId="3" fillId="5" borderId="0" xfId="1" applyFont="1" applyFill="1" applyAlignment="1">
      <alignment horizontal="center" vertical="center"/>
    </xf>
    <xf numFmtId="0" fontId="11" fillId="5" borderId="1" xfId="0" applyFont="1" applyFill="1" applyBorder="1" applyAlignment="1">
      <alignment vertical="center" wrapText="1"/>
    </xf>
    <xf numFmtId="0" fontId="11" fillId="5" borderId="8" xfId="0" applyFont="1" applyFill="1" applyBorder="1" applyAlignment="1">
      <alignment horizontal="center" vertical="center"/>
    </xf>
    <xf numFmtId="0" fontId="11" fillId="5" borderId="1" xfId="0" applyFont="1" applyFill="1" applyBorder="1" applyAlignment="1">
      <alignment horizontal="center" vertical="center"/>
    </xf>
    <xf numFmtId="0" fontId="14" fillId="5" borderId="1" xfId="1" applyFont="1" applyFill="1" applyBorder="1" applyAlignment="1">
      <alignment horizontal="center" vertical="center" wrapText="1"/>
    </xf>
    <xf numFmtId="0" fontId="14" fillId="5" borderId="1" xfId="1" applyFont="1" applyFill="1" applyBorder="1" applyAlignment="1">
      <alignment vertical="center" wrapText="1"/>
    </xf>
    <xf numFmtId="0" fontId="14" fillId="5" borderId="1" xfId="1" applyFont="1" applyFill="1" applyBorder="1" applyAlignment="1" applyProtection="1">
      <alignment horizontal="center" vertical="center" wrapText="1"/>
      <protection locked="0"/>
    </xf>
    <xf numFmtId="164" fontId="14" fillId="5" borderId="1" xfId="1" applyNumberFormat="1" applyFont="1" applyFill="1" applyBorder="1" applyAlignment="1">
      <alignment horizontal="right" vertical="center" wrapText="1"/>
    </xf>
    <xf numFmtId="164" fontId="14" fillId="5" borderId="8" xfId="1" applyNumberFormat="1" applyFont="1" applyFill="1" applyBorder="1" applyAlignment="1">
      <alignment horizontal="right" vertical="center" wrapText="1"/>
    </xf>
    <xf numFmtId="0" fontId="11" fillId="5" borderId="1" xfId="1" applyFont="1" applyFill="1" applyBorder="1" applyAlignment="1">
      <alignment horizontal="center" vertical="center" wrapText="1"/>
    </xf>
    <xf numFmtId="0" fontId="11" fillId="5" borderId="1" xfId="1" applyFont="1" applyFill="1" applyBorder="1" applyAlignment="1">
      <alignment vertical="center" wrapText="1"/>
    </xf>
    <xf numFmtId="164" fontId="11" fillId="5" borderId="1" xfId="1" applyNumberFormat="1" applyFont="1" applyFill="1" applyBorder="1" applyAlignment="1">
      <alignment horizontal="right" vertical="center" wrapText="1"/>
    </xf>
    <xf numFmtId="164" fontId="16" fillId="0" borderId="1" xfId="1" applyNumberFormat="1" applyFont="1" applyBorder="1" applyAlignment="1">
      <alignment horizontal="right" vertical="center" wrapText="1"/>
    </xf>
    <xf numFmtId="164" fontId="16" fillId="0" borderId="12" xfId="1" applyNumberFormat="1" applyFont="1" applyBorder="1" applyAlignment="1">
      <alignment horizontal="right" vertical="center" wrapText="1"/>
    </xf>
    <xf numFmtId="164" fontId="14" fillId="0" borderId="1" xfId="1" applyNumberFormat="1" applyFont="1" applyFill="1" applyBorder="1" applyAlignment="1">
      <alignment horizontal="right" vertical="center" wrapText="1"/>
    </xf>
    <xf numFmtId="164" fontId="11" fillId="0" borderId="1" xfId="1" applyNumberFormat="1" applyFont="1" applyFill="1" applyBorder="1" applyAlignment="1">
      <alignment horizontal="right" vertical="center" wrapText="1"/>
    </xf>
    <xf numFmtId="0" fontId="14" fillId="0" borderId="0" xfId="1" applyFont="1" applyAlignment="1">
      <alignment horizontal="center" vertical="center"/>
    </xf>
    <xf numFmtId="0" fontId="14" fillId="0" borderId="1" xfId="1" applyFont="1" applyFill="1" applyBorder="1" applyAlignment="1">
      <alignment horizontal="center" vertical="center" wrapText="1"/>
    </xf>
    <xf numFmtId="0" fontId="14" fillId="0" borderId="1" xfId="1" applyFont="1" applyFill="1" applyBorder="1" applyAlignment="1">
      <alignment vertical="center" wrapText="1"/>
    </xf>
    <xf numFmtId="0" fontId="14"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Alignment="1">
      <alignment horizontal="center" vertical="center" wrapText="1"/>
    </xf>
    <xf numFmtId="0" fontId="11"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17" fillId="0" borderId="0" xfId="1" applyFont="1" applyFill="1" applyAlignment="1">
      <alignment horizontal="center" vertical="center"/>
    </xf>
    <xf numFmtId="0" fontId="17" fillId="0" borderId="0" xfId="1" applyFont="1" applyAlignment="1">
      <alignment horizontal="center" vertical="center"/>
    </xf>
    <xf numFmtId="0" fontId="17" fillId="0" borderId="0" xfId="1" applyFont="1" applyAlignment="1">
      <alignment horizontal="left" vertical="center"/>
    </xf>
    <xf numFmtId="164" fontId="17" fillId="0" borderId="0" xfId="1" applyNumberFormat="1" applyFont="1" applyAlignment="1">
      <alignment horizontal="right" vertical="center"/>
    </xf>
    <xf numFmtId="0" fontId="5" fillId="5" borderId="0" xfId="1" applyFont="1" applyFill="1" applyAlignment="1">
      <alignment horizontal="center" vertical="center" wrapText="1"/>
    </xf>
    <xf numFmtId="0" fontId="11" fillId="5" borderId="9" xfId="0" applyFont="1" applyFill="1" applyBorder="1" applyAlignment="1">
      <alignment horizontal="left" vertical="center" wrapText="1"/>
    </xf>
    <xf numFmtId="0" fontId="11" fillId="5" borderId="9" xfId="0" applyFont="1" applyFill="1" applyBorder="1" applyAlignment="1">
      <alignment horizontal="center" vertical="center"/>
    </xf>
    <xf numFmtId="0" fontId="11" fillId="5" borderId="1" xfId="0" applyFont="1" applyFill="1" applyBorder="1" applyAlignment="1">
      <alignment horizontal="left" vertical="center" wrapText="1"/>
    </xf>
    <xf numFmtId="164" fontId="16" fillId="0" borderId="4" xfId="1" applyNumberFormat="1" applyFont="1" applyBorder="1" applyAlignment="1">
      <alignment horizontal="right" vertical="center" wrapText="1"/>
    </xf>
    <xf numFmtId="0" fontId="14" fillId="5" borderId="12" xfId="1" applyFont="1" applyFill="1" applyBorder="1" applyAlignment="1">
      <alignment horizontal="center" vertical="center" wrapText="1"/>
    </xf>
    <xf numFmtId="0" fontId="6" fillId="5" borderId="0" xfId="1" applyFont="1" applyFill="1" applyAlignment="1">
      <alignment horizontal="center" vertical="center" wrapText="1"/>
    </xf>
    <xf numFmtId="0" fontId="14" fillId="5" borderId="5" xfId="1" applyFont="1" applyFill="1" applyBorder="1" applyAlignment="1">
      <alignment horizontal="center" vertical="center"/>
    </xf>
    <xf numFmtId="164" fontId="14" fillId="5" borderId="1" xfId="1" applyNumberFormat="1" applyFont="1" applyFill="1" applyBorder="1" applyAlignment="1">
      <alignment horizontal="right" vertical="center"/>
    </xf>
    <xf numFmtId="0" fontId="14" fillId="5" borderId="1" xfId="0" applyFont="1" applyFill="1" applyBorder="1" applyAlignment="1">
      <alignment vertical="center" wrapText="1"/>
    </xf>
    <xf numFmtId="0" fontId="0" fillId="5" borderId="0" xfId="0" applyFill="1"/>
    <xf numFmtId="0" fontId="0" fillId="5" borderId="1" xfId="1" applyFont="1" applyFill="1" applyBorder="1" applyAlignment="1">
      <alignment vertical="center" wrapText="1"/>
    </xf>
    <xf numFmtId="0" fontId="16" fillId="0" borderId="2" xfId="1" applyFont="1" applyFill="1" applyBorder="1" applyAlignment="1">
      <alignment vertical="center" wrapText="1"/>
    </xf>
    <xf numFmtId="0" fontId="16" fillId="0" borderId="3" xfId="1" applyFont="1" applyFill="1" applyBorder="1" applyAlignment="1">
      <alignment vertical="center" wrapText="1"/>
    </xf>
    <xf numFmtId="0" fontId="16" fillId="0" borderId="4" xfId="1" applyFont="1" applyFill="1" applyBorder="1" applyAlignment="1">
      <alignment vertical="center" wrapText="1"/>
    </xf>
    <xf numFmtId="0" fontId="14" fillId="0" borderId="12" xfId="1" applyFont="1" applyFill="1" applyBorder="1" applyAlignment="1">
      <alignment horizontal="center" vertical="center" wrapText="1"/>
    </xf>
    <xf numFmtId="164" fontId="14" fillId="0" borderId="12" xfId="1" applyNumberFormat="1" applyFont="1" applyFill="1" applyBorder="1" applyAlignment="1">
      <alignment horizontal="right" vertical="center" wrapText="1"/>
    </xf>
    <xf numFmtId="0" fontId="17" fillId="0" borderId="0" xfId="1" applyFont="1" applyAlignment="1">
      <alignment vertical="center"/>
    </xf>
    <xf numFmtId="0" fontId="16" fillId="0" borderId="7" xfId="1" applyFont="1" applyBorder="1" applyAlignment="1">
      <alignment horizontal="center" vertical="center" wrapText="1" shrinkToFit="1"/>
    </xf>
    <xf numFmtId="164" fontId="16" fillId="0" borderId="7" xfId="1" applyNumberFormat="1" applyFont="1" applyBorder="1" applyAlignment="1">
      <alignment horizontal="center" vertical="center" wrapText="1" shrinkToFit="1"/>
    </xf>
    <xf numFmtId="0" fontId="9" fillId="0" borderId="0" xfId="0" applyFont="1" applyAlignment="1"/>
    <xf numFmtId="0" fontId="0" fillId="0" borderId="0" xfId="0" applyAlignment="1"/>
    <xf numFmtId="0" fontId="0" fillId="0" borderId="0" xfId="0" applyFont="1" applyAlignment="1"/>
    <xf numFmtId="0" fontId="12" fillId="0" borderId="0" xfId="0" applyFont="1" applyAlignment="1"/>
    <xf numFmtId="0" fontId="21" fillId="0" borderId="0" xfId="0" applyFont="1" applyAlignment="1"/>
    <xf numFmtId="0" fontId="14" fillId="0" borderId="2" xfId="1" applyFont="1" applyFill="1" applyBorder="1" applyAlignment="1">
      <alignment horizontal="center" vertical="center" wrapText="1"/>
    </xf>
    <xf numFmtId="0" fontId="0" fillId="0" borderId="12" xfId="0" applyFont="1" applyFill="1" applyBorder="1" applyAlignment="1">
      <alignment vertical="center" wrapText="1"/>
    </xf>
    <xf numFmtId="0" fontId="0" fillId="0" borderId="1" xfId="0" applyFont="1" applyFill="1" applyBorder="1" applyAlignment="1">
      <alignment vertical="center" wrapText="1"/>
    </xf>
    <xf numFmtId="164" fontId="18" fillId="3" borderId="15" xfId="1" applyNumberFormat="1" applyFont="1" applyFill="1" applyBorder="1" applyAlignment="1">
      <alignment horizontal="right" vertical="center"/>
    </xf>
    <xf numFmtId="0" fontId="20" fillId="0" borderId="0" xfId="1" applyFont="1" applyFill="1" applyBorder="1" applyAlignment="1">
      <alignment vertical="center"/>
    </xf>
    <xf numFmtId="0" fontId="15" fillId="5" borderId="1" xfId="0" applyFont="1" applyFill="1" applyBorder="1" applyAlignment="1">
      <alignment horizontal="center" vertical="center" wrapText="1"/>
    </xf>
    <xf numFmtId="0" fontId="15" fillId="5" borderId="1" xfId="0" applyFont="1" applyFill="1" applyBorder="1" applyAlignment="1">
      <alignment vertical="center" wrapText="1"/>
    </xf>
    <xf numFmtId="6" fontId="15" fillId="5" borderId="1" xfId="0" applyNumberFormat="1" applyFont="1" applyFill="1" applyBorder="1" applyAlignment="1">
      <alignment horizontal="right" vertical="center" wrapText="1"/>
    </xf>
    <xf numFmtId="0" fontId="15" fillId="5" borderId="8" xfId="0" applyFont="1" applyFill="1" applyBorder="1" applyAlignment="1">
      <alignment horizontal="center" vertical="center" wrapText="1"/>
    </xf>
    <xf numFmtId="0" fontId="15" fillId="5" borderId="8" xfId="0" applyFont="1" applyFill="1" applyBorder="1" applyAlignment="1">
      <alignment vertical="center" wrapText="1"/>
    </xf>
    <xf numFmtId="6" fontId="15" fillId="5" borderId="8" xfId="0" applyNumberFormat="1" applyFont="1" applyFill="1" applyBorder="1" applyAlignment="1">
      <alignment horizontal="right" vertical="center" wrapText="1"/>
    </xf>
    <xf numFmtId="0" fontId="16" fillId="0" borderId="11" xfId="1" applyFont="1" applyBorder="1" applyAlignment="1">
      <alignment horizontal="center" vertical="center" wrapText="1" shrinkToFit="1"/>
    </xf>
    <xf numFmtId="164" fontId="16" fillId="0" borderId="11" xfId="1" applyNumberFormat="1" applyFont="1" applyBorder="1" applyAlignment="1">
      <alignment horizontal="center" vertical="center" wrapText="1" shrinkToFit="1"/>
    </xf>
    <xf numFmtId="0" fontId="14" fillId="5" borderId="12" xfId="1" applyFont="1" applyFill="1" applyBorder="1" applyAlignment="1">
      <alignment vertical="center" wrapText="1"/>
    </xf>
    <xf numFmtId="0" fontId="14" fillId="5" borderId="12" xfId="1" applyFont="1" applyFill="1" applyBorder="1" applyAlignment="1" applyProtection="1">
      <alignment horizontal="center" vertical="center" wrapText="1"/>
      <protection locked="0"/>
    </xf>
    <xf numFmtId="164" fontId="14" fillId="5" borderId="12" xfId="1" applyNumberFormat="1" applyFont="1" applyFill="1" applyBorder="1" applyAlignment="1">
      <alignment horizontal="right" vertical="center" wrapText="1"/>
    </xf>
    <xf numFmtId="0" fontId="3" fillId="5" borderId="12" xfId="1" applyFont="1" applyFill="1" applyBorder="1" applyAlignment="1">
      <alignment horizontal="center" vertical="center" wrapText="1"/>
    </xf>
    <xf numFmtId="0" fontId="11" fillId="5" borderId="12" xfId="0" applyFont="1" applyFill="1" applyBorder="1" applyAlignment="1">
      <alignment horizontal="left" vertical="center" wrapText="1"/>
    </xf>
    <xf numFmtId="0" fontId="11" fillId="5" borderId="12" xfId="0" applyFont="1" applyFill="1" applyBorder="1" applyAlignment="1">
      <alignment horizontal="center" vertical="center"/>
    </xf>
    <xf numFmtId="0" fontId="0" fillId="5" borderId="1" xfId="0" applyFont="1" applyFill="1" applyBorder="1" applyAlignment="1">
      <alignment vertical="center" wrapText="1"/>
    </xf>
    <xf numFmtId="0" fontId="0" fillId="5" borderId="1" xfId="1" applyFont="1" applyFill="1" applyBorder="1" applyAlignment="1">
      <alignment vertical="top" wrapText="1"/>
    </xf>
    <xf numFmtId="0" fontId="11" fillId="5" borderId="9" xfId="0" applyFont="1" applyFill="1" applyBorder="1" applyAlignment="1">
      <alignment vertical="center" wrapText="1"/>
    </xf>
    <xf numFmtId="0" fontId="0" fillId="0" borderId="8" xfId="0" applyBorder="1"/>
    <xf numFmtId="164" fontId="8" fillId="3" borderId="18" xfId="0" applyNumberFormat="1" applyFont="1" applyFill="1" applyBorder="1" applyAlignment="1">
      <alignment horizontal="right"/>
    </xf>
    <xf numFmtId="0" fontId="0" fillId="0" borderId="12" xfId="0" applyBorder="1"/>
    <xf numFmtId="0" fontId="10" fillId="15" borderId="12" xfId="0" applyFont="1" applyFill="1" applyBorder="1" applyAlignment="1">
      <alignment horizontal="center"/>
    </xf>
    <xf numFmtId="0" fontId="0" fillId="8" borderId="1" xfId="0" applyFill="1" applyBorder="1" applyAlignment="1">
      <alignment horizontal="center"/>
    </xf>
    <xf numFmtId="0" fontId="0" fillId="7" borderId="1" xfId="0" applyFill="1" applyBorder="1" applyAlignment="1">
      <alignment horizontal="center"/>
    </xf>
    <xf numFmtId="0" fontId="10" fillId="9" borderId="1" xfId="0" applyFont="1" applyFill="1" applyBorder="1" applyAlignment="1">
      <alignment horizontal="center"/>
    </xf>
    <xf numFmtId="0" fontId="14" fillId="12" borderId="1" xfId="4" applyFont="1" applyFill="1" applyBorder="1" applyAlignment="1">
      <alignment horizontal="center"/>
    </xf>
    <xf numFmtId="0" fontId="0" fillId="6" borderId="1" xfId="0" applyFill="1" applyBorder="1" applyAlignment="1">
      <alignment horizontal="center"/>
    </xf>
    <xf numFmtId="0" fontId="0" fillId="3" borderId="1" xfId="0" applyFill="1" applyBorder="1" applyAlignment="1">
      <alignment horizontal="center"/>
    </xf>
    <xf numFmtId="0" fontId="10" fillId="11" borderId="1" xfId="0" applyFont="1" applyFill="1" applyBorder="1" applyAlignment="1">
      <alignment horizontal="center"/>
    </xf>
    <xf numFmtId="0" fontId="14" fillId="13" borderId="1" xfId="4" applyFont="1" applyFill="1" applyBorder="1" applyAlignment="1">
      <alignment horizontal="center"/>
    </xf>
    <xf numFmtId="0" fontId="14" fillId="14" borderId="1" xfId="4" applyFont="1" applyFill="1" applyBorder="1" applyAlignment="1">
      <alignment horizontal="center"/>
    </xf>
    <xf numFmtId="0" fontId="0" fillId="10" borderId="8" xfId="0" applyFill="1" applyBorder="1" applyAlignment="1">
      <alignment horizontal="center"/>
    </xf>
    <xf numFmtId="0" fontId="9" fillId="0" borderId="12" xfId="0" applyFont="1" applyBorder="1" applyAlignment="1">
      <alignment horizontal="center" vertical="center"/>
    </xf>
    <xf numFmtId="0" fontId="8" fillId="3" borderId="27" xfId="0" applyFont="1" applyFill="1" applyBorder="1" applyAlignment="1"/>
    <xf numFmtId="0" fontId="0" fillId="3" borderId="6" xfId="0" applyFill="1" applyBorder="1"/>
    <xf numFmtId="0" fontId="0" fillId="3" borderId="15" xfId="0" applyFill="1" applyBorder="1"/>
    <xf numFmtId="0" fontId="14" fillId="6" borderId="1" xfId="1" applyFont="1" applyFill="1" applyBorder="1" applyAlignment="1" applyProtection="1">
      <alignment horizontal="center" vertical="center" wrapText="1"/>
      <protection locked="0"/>
    </xf>
    <xf numFmtId="164" fontId="14" fillId="6" borderId="2" xfId="1" applyNumberFormat="1" applyFont="1" applyFill="1" applyBorder="1" applyAlignment="1" applyProtection="1">
      <alignment horizontal="right" vertical="center" wrapText="1"/>
      <protection locked="0"/>
    </xf>
    <xf numFmtId="164" fontId="14" fillId="6" borderId="5" xfId="1" applyNumberFormat="1" applyFont="1" applyFill="1" applyBorder="1" applyAlignment="1" applyProtection="1">
      <alignment horizontal="right" vertical="center" wrapText="1"/>
      <protection locked="0"/>
    </xf>
    <xf numFmtId="164" fontId="11" fillId="6" borderId="2" xfId="1" applyNumberFormat="1" applyFont="1" applyFill="1" applyBorder="1" applyAlignment="1" applyProtection="1">
      <alignment horizontal="right" vertical="center" wrapText="1"/>
      <protection locked="0"/>
    </xf>
    <xf numFmtId="0" fontId="11" fillId="6" borderId="1" xfId="1" applyFont="1" applyFill="1" applyBorder="1" applyAlignment="1" applyProtection="1">
      <alignment horizontal="center" vertical="center" wrapText="1"/>
      <protection locked="0"/>
    </xf>
    <xf numFmtId="0" fontId="16" fillId="5" borderId="2" xfId="1" applyFont="1" applyFill="1" applyBorder="1" applyAlignment="1" applyProtection="1">
      <alignment horizontal="center" vertical="center" wrapText="1"/>
      <protection locked="0"/>
    </xf>
    <xf numFmtId="0" fontId="16" fillId="5" borderId="1" xfId="1" applyFont="1" applyFill="1" applyBorder="1" applyAlignment="1" applyProtection="1">
      <alignment horizontal="center" vertical="center" wrapText="1"/>
      <protection locked="0"/>
    </xf>
    <xf numFmtId="0" fontId="3" fillId="6" borderId="1" xfId="1" applyFont="1" applyFill="1" applyBorder="1" applyAlignment="1" applyProtection="1">
      <alignment horizontal="center" vertical="center" wrapText="1"/>
      <protection locked="0"/>
    </xf>
    <xf numFmtId="0" fontId="7" fillId="6" borderId="1" xfId="1" applyFont="1" applyFill="1" applyBorder="1" applyAlignment="1" applyProtection="1">
      <alignment horizontal="center" vertical="center" wrapText="1"/>
      <protection locked="0"/>
    </xf>
    <xf numFmtId="0" fontId="14" fillId="5" borderId="9" xfId="1" applyFont="1" applyFill="1" applyBorder="1" applyAlignment="1" applyProtection="1">
      <alignment horizontal="center" vertical="center" wrapText="1"/>
      <protection locked="0"/>
    </xf>
    <xf numFmtId="164" fontId="11" fillId="6" borderId="5" xfId="1" applyNumberFormat="1" applyFont="1" applyFill="1" applyBorder="1" applyAlignment="1" applyProtection="1">
      <alignment horizontal="right" vertical="center" wrapText="1"/>
      <protection locked="0"/>
    </xf>
    <xf numFmtId="0" fontId="14" fillId="6" borderId="12" xfId="1" applyFont="1" applyFill="1" applyBorder="1" applyAlignment="1" applyProtection="1">
      <alignment horizontal="center" vertical="center" wrapText="1"/>
      <protection locked="0"/>
    </xf>
    <xf numFmtId="164" fontId="14" fillId="6" borderId="14" xfId="1" applyNumberFormat="1" applyFont="1" applyFill="1" applyBorder="1" applyAlignment="1" applyProtection="1">
      <alignment horizontal="right" vertical="center" wrapText="1"/>
      <protection locked="0"/>
    </xf>
    <xf numFmtId="0" fontId="14" fillId="5" borderId="1" xfId="1" applyFont="1" applyFill="1" applyBorder="1" applyAlignment="1" applyProtection="1">
      <alignment horizontal="center" vertical="center" wrapText="1"/>
    </xf>
    <xf numFmtId="0" fontId="11" fillId="5" borderId="1" xfId="1" applyFont="1" applyFill="1" applyBorder="1" applyAlignment="1" applyProtection="1">
      <alignment horizontal="center" vertical="center" wrapText="1"/>
    </xf>
    <xf numFmtId="0" fontId="14" fillId="0" borderId="1" xfId="1" applyFont="1" applyFill="1" applyBorder="1" applyAlignment="1" applyProtection="1">
      <alignment horizontal="center" vertical="center" wrapText="1"/>
    </xf>
    <xf numFmtId="0" fontId="14" fillId="0" borderId="12" xfId="1" applyFont="1" applyFill="1" applyBorder="1" applyAlignment="1" applyProtection="1">
      <alignment horizontal="center" vertical="center" wrapText="1"/>
    </xf>
    <xf numFmtId="0" fontId="11" fillId="0" borderId="1" xfId="1" applyFont="1" applyFill="1" applyBorder="1" applyAlignment="1" applyProtection="1">
      <alignment horizontal="center" vertical="center" wrapText="1"/>
    </xf>
    <xf numFmtId="164" fontId="14" fillId="5" borderId="1" xfId="1" applyNumberFormat="1" applyFont="1" applyFill="1" applyBorder="1" applyAlignment="1" applyProtection="1">
      <alignment horizontal="center" vertical="center" wrapText="1"/>
    </xf>
    <xf numFmtId="0" fontId="14" fillId="5" borderId="12" xfId="1" applyFont="1" applyFill="1" applyBorder="1" applyAlignment="1" applyProtection="1">
      <alignment horizontal="center" vertical="center" wrapText="1"/>
    </xf>
    <xf numFmtId="0" fontId="16" fillId="6" borderId="5" xfId="1" applyFont="1" applyFill="1" applyBorder="1" applyAlignment="1" applyProtection="1">
      <alignment horizontal="center" vertical="center"/>
      <protection locked="0"/>
    </xf>
    <xf numFmtId="0" fontId="15" fillId="6" borderId="1" xfId="0" applyFont="1" applyFill="1" applyBorder="1" applyAlignment="1" applyProtection="1">
      <alignment horizontal="center" vertical="center" wrapText="1"/>
      <protection locked="0"/>
    </xf>
    <xf numFmtId="0" fontId="15" fillId="6" borderId="8" xfId="0" applyFont="1" applyFill="1" applyBorder="1" applyAlignment="1" applyProtection="1">
      <alignment horizontal="center" vertical="center" wrapText="1"/>
      <protection locked="0"/>
    </xf>
    <xf numFmtId="6" fontId="15" fillId="6" borderId="1" xfId="0" applyNumberFormat="1" applyFont="1" applyFill="1" applyBorder="1" applyAlignment="1" applyProtection="1">
      <alignment horizontal="right" vertical="center" wrapText="1"/>
      <protection locked="0"/>
    </xf>
    <xf numFmtId="6" fontId="15" fillId="6" borderId="8" xfId="0" applyNumberFormat="1" applyFont="1" applyFill="1" applyBorder="1" applyAlignment="1" applyProtection="1">
      <alignment horizontal="right" vertical="center" wrapText="1"/>
      <protection locked="0"/>
    </xf>
    <xf numFmtId="0" fontId="16" fillId="0" borderId="28" xfId="1" applyFont="1" applyBorder="1" applyAlignment="1">
      <alignment horizontal="center" vertical="center" wrapText="1"/>
    </xf>
    <xf numFmtId="164" fontId="16" fillId="0" borderId="1" xfId="1" applyNumberFormat="1" applyFont="1" applyFill="1" applyBorder="1" applyAlignment="1">
      <alignment vertical="center" wrapText="1"/>
    </xf>
    <xf numFmtId="165" fontId="0" fillId="0" borderId="12" xfId="0" applyNumberFormat="1" applyBorder="1"/>
    <xf numFmtId="165" fontId="0" fillId="0" borderId="1" xfId="0" applyNumberFormat="1" applyBorder="1"/>
    <xf numFmtId="165" fontId="0" fillId="0" borderId="8" xfId="0" applyNumberFormat="1" applyBorder="1"/>
    <xf numFmtId="165" fontId="8" fillId="3" borderId="18" xfId="0" applyNumberFormat="1" applyFont="1" applyFill="1" applyBorder="1" applyAlignment="1">
      <alignment horizontal="right"/>
    </xf>
    <xf numFmtId="165" fontId="0" fillId="0" borderId="8" xfId="0" applyNumberFormat="1" applyBorder="1" applyAlignment="1">
      <alignment vertical="center"/>
    </xf>
    <xf numFmtId="0" fontId="2" fillId="0" borderId="0" xfId="1" applyFont="1" applyBorder="1" applyAlignment="1">
      <alignment vertical="center"/>
    </xf>
    <xf numFmtId="0" fontId="16" fillId="0" borderId="12" xfId="1" applyFont="1" applyBorder="1" applyAlignment="1">
      <alignment horizontal="center" vertical="center" wrapText="1" shrinkToFit="1"/>
    </xf>
    <xf numFmtId="164" fontId="16" fillId="0" borderId="12" xfId="1" applyNumberFormat="1" applyFont="1" applyBorder="1" applyAlignment="1">
      <alignment horizontal="center" vertical="center" wrapText="1" shrinkToFit="1"/>
    </xf>
    <xf numFmtId="0" fontId="16" fillId="0" borderId="29" xfId="1" applyFont="1" applyBorder="1" applyAlignment="1">
      <alignment horizontal="center" vertical="center" wrapText="1"/>
    </xf>
    <xf numFmtId="0" fontId="8" fillId="3" borderId="16" xfId="0" applyFont="1" applyFill="1" applyBorder="1" applyAlignment="1"/>
    <xf numFmtId="0" fontId="8" fillId="3" borderId="17" xfId="0" applyFont="1" applyFill="1" applyBorder="1" applyAlignment="1"/>
    <xf numFmtId="0" fontId="8" fillId="3" borderId="18" xfId="0" applyFont="1" applyFill="1" applyBorder="1" applyAlignment="1"/>
    <xf numFmtId="0" fontId="8" fillId="3" borderId="16" xfId="0" applyFont="1" applyFill="1" applyBorder="1" applyAlignment="1">
      <alignment horizontal="left"/>
    </xf>
    <xf numFmtId="0" fontId="8" fillId="3" borderId="17" xfId="0" applyFont="1" applyFill="1" applyBorder="1" applyAlignment="1">
      <alignment horizontal="left"/>
    </xf>
    <xf numFmtId="0" fontId="0" fillId="0" borderId="10" xfId="0" applyFill="1" applyBorder="1" applyAlignment="1">
      <alignment vertical="center"/>
    </xf>
    <xf numFmtId="0" fontId="0" fillId="0" borderId="26" xfId="0" applyFill="1" applyBorder="1" applyAlignment="1">
      <alignment vertical="center"/>
    </xf>
    <xf numFmtId="0" fontId="20" fillId="6" borderId="0" xfId="1" applyFont="1" applyFill="1" applyBorder="1" applyAlignment="1" applyProtection="1">
      <alignment vertical="center" wrapText="1"/>
      <protection locked="0"/>
    </xf>
    <xf numFmtId="0" fontId="18" fillId="2" borderId="22" xfId="1" applyFont="1" applyFill="1" applyBorder="1" applyAlignment="1">
      <alignment horizontal="center" vertical="center"/>
    </xf>
    <xf numFmtId="0" fontId="18" fillId="2" borderId="23" xfId="1" applyFont="1" applyFill="1" applyBorder="1" applyAlignment="1">
      <alignment horizontal="center" vertical="center"/>
    </xf>
    <xf numFmtId="0" fontId="18" fillId="2" borderId="24" xfId="1" applyFont="1" applyFill="1" applyBorder="1" applyAlignment="1">
      <alignment horizontal="center" vertical="center"/>
    </xf>
    <xf numFmtId="0" fontId="18" fillId="3" borderId="27" xfId="1" applyFont="1" applyFill="1" applyBorder="1" applyAlignment="1">
      <alignment vertical="center"/>
    </xf>
    <xf numFmtId="0" fontId="18" fillId="3" borderId="6" xfId="1" applyFont="1" applyFill="1" applyBorder="1" applyAlignment="1">
      <alignment vertical="center"/>
    </xf>
    <xf numFmtId="0" fontId="18" fillId="4" borderId="13" xfId="1" applyFont="1" applyFill="1" applyBorder="1" applyAlignment="1">
      <alignment horizontal="center" vertical="center"/>
    </xf>
    <xf numFmtId="0" fontId="18" fillId="4" borderId="0" xfId="1" applyFont="1" applyFill="1" applyBorder="1" applyAlignment="1">
      <alignment horizontal="center" vertical="center"/>
    </xf>
    <xf numFmtId="0" fontId="18" fillId="4" borderId="19" xfId="1" applyFont="1" applyFill="1" applyBorder="1" applyAlignment="1">
      <alignment horizontal="center" vertical="center"/>
    </xf>
    <xf numFmtId="0" fontId="18" fillId="4" borderId="2" xfId="1" applyFont="1" applyFill="1" applyBorder="1" applyAlignment="1">
      <alignment horizontal="center" vertical="center"/>
    </xf>
    <xf numFmtId="0" fontId="18" fillId="4" borderId="3" xfId="1" applyFont="1" applyFill="1" applyBorder="1" applyAlignment="1">
      <alignment horizontal="center" vertical="center"/>
    </xf>
    <xf numFmtId="0" fontId="18" fillId="4" borderId="4" xfId="1" applyFont="1" applyFill="1" applyBorder="1" applyAlignment="1">
      <alignment horizontal="center" vertical="center"/>
    </xf>
    <xf numFmtId="164" fontId="16" fillId="0" borderId="2" xfId="1" applyNumberFormat="1" applyFont="1" applyFill="1" applyBorder="1" applyAlignment="1">
      <alignment vertical="center" wrapText="1"/>
    </xf>
    <xf numFmtId="164" fontId="16" fillId="0" borderId="3" xfId="1" applyNumberFormat="1" applyFont="1" applyFill="1" applyBorder="1" applyAlignment="1">
      <alignment vertical="center" wrapText="1"/>
    </xf>
    <xf numFmtId="164" fontId="16" fillId="0" borderId="4" xfId="1" applyNumberFormat="1" applyFont="1" applyFill="1" applyBorder="1" applyAlignment="1">
      <alignment vertical="center" wrapText="1"/>
    </xf>
    <xf numFmtId="0" fontId="14" fillId="0" borderId="2" xfId="1" applyFont="1" applyFill="1" applyBorder="1" applyAlignment="1">
      <alignment vertical="center" wrapText="1"/>
    </xf>
    <xf numFmtId="0" fontId="14" fillId="0" borderId="3" xfId="1" applyFont="1" applyFill="1" applyBorder="1" applyAlignment="1">
      <alignment vertical="center" wrapText="1"/>
    </xf>
    <xf numFmtId="0" fontId="14" fillId="0" borderId="4" xfId="1" applyFont="1" applyFill="1" applyBorder="1" applyAlignment="1">
      <alignment vertical="center" wrapText="1"/>
    </xf>
    <xf numFmtId="0" fontId="18" fillId="4" borderId="14" xfId="1" applyFont="1" applyFill="1" applyBorder="1" applyAlignment="1">
      <alignment horizontal="center" vertical="center"/>
    </xf>
    <xf numFmtId="0" fontId="18" fillId="4" borderId="20" xfId="1" applyFont="1" applyFill="1" applyBorder="1" applyAlignment="1">
      <alignment horizontal="center" vertical="center"/>
    </xf>
    <xf numFmtId="0" fontId="18" fillId="4" borderId="21" xfId="1" applyFont="1" applyFill="1" applyBorder="1" applyAlignment="1">
      <alignment horizontal="center" vertical="center"/>
    </xf>
    <xf numFmtId="0" fontId="16" fillId="0" borderId="2"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6" fillId="0" borderId="10"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4" fillId="4" borderId="14" xfId="1" applyFont="1" applyFill="1" applyBorder="1" applyAlignment="1">
      <alignment horizontal="center" vertical="center"/>
    </xf>
    <xf numFmtId="0" fontId="4" fillId="4" borderId="20" xfId="1" applyFont="1" applyFill="1" applyBorder="1" applyAlignment="1">
      <alignment horizontal="center" vertical="center"/>
    </xf>
    <xf numFmtId="0" fontId="4" fillId="4" borderId="21" xfId="1" applyFont="1" applyFill="1" applyBorder="1" applyAlignment="1">
      <alignment horizontal="center" vertical="center"/>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4" xfId="1" applyFont="1" applyFill="1" applyBorder="1" applyAlignment="1">
      <alignment horizontal="center"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2" fillId="0" borderId="10" xfId="1" applyFont="1" applyFill="1" applyBorder="1" applyAlignment="1">
      <alignment horizontal="center" vertical="center" wrapText="1"/>
    </xf>
    <xf numFmtId="0" fontId="2" fillId="0" borderId="25" xfId="1" applyFont="1" applyFill="1" applyBorder="1" applyAlignment="1">
      <alignment horizontal="center" vertical="center" wrapText="1"/>
    </xf>
    <xf numFmtId="0" fontId="2" fillId="0" borderId="26" xfId="1" applyFont="1" applyFill="1" applyBorder="1" applyAlignment="1">
      <alignment horizontal="center" vertical="center" wrapText="1"/>
    </xf>
  </cellXfs>
  <cellStyles count="6">
    <cellStyle name="Hypertextový odkaz 2" xfId="3"/>
    <cellStyle name="Normální" xfId="0" builtinId="0"/>
    <cellStyle name="Normální 2" xfId="1"/>
    <cellStyle name="Normální 2 3" xfId="4"/>
    <cellStyle name="Normální 3" xfId="2"/>
    <cellStyle name="Normální 3 2" xfId="5"/>
  </cellStyles>
  <dxfs count="0"/>
  <tableStyles count="0" defaultTableStyle="TableStyleMedium2" defaultPivotStyle="PivotStyleLight16"/>
  <colors>
    <mruColors>
      <color rgb="FFCCFF33"/>
      <color rgb="FFBFB6C2"/>
      <color rgb="FFB4BAC4"/>
      <color rgb="FFB37BFD"/>
      <color rgb="FF2F75B5"/>
      <color rgb="FF00B0F0"/>
      <color rgb="FF002060"/>
      <color rgb="FFF8CBAD"/>
      <color rgb="FFD3A5B0"/>
      <color rgb="FFFEAE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203200</xdr:colOff>
      <xdr:row>28</xdr:row>
      <xdr:rowOff>101600</xdr:rowOff>
    </xdr:to>
    <xdr:pic>
      <xdr:nvPicPr>
        <xdr:cNvPr id="2" name="Obrázek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128000" cy="543560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tabSelected="1" zoomScale="85" zoomScaleNormal="85" workbookViewId="0">
      <selection activeCell="C2" sqref="C2"/>
    </sheetView>
  </sheetViews>
  <sheetFormatPr defaultColWidth="9.1796875" defaultRowHeight="14.5" x14ac:dyDescent="0.35"/>
  <cols>
    <col min="1" max="1" width="10.81640625" style="10" bestFit="1" customWidth="1"/>
    <col min="2" max="2" width="43.453125" style="10" customWidth="1"/>
    <col min="3" max="3" width="24.08984375" style="10" customWidth="1"/>
    <col min="4" max="4" width="9.1796875" style="10"/>
    <col min="5" max="5" width="5.1796875" style="10" bestFit="1" customWidth="1"/>
    <col min="6" max="6" width="22.81640625" style="10" customWidth="1"/>
    <col min="7" max="7" width="16.26953125" style="10" customWidth="1"/>
    <col min="8" max="8" width="10.81640625" style="10" bestFit="1" customWidth="1"/>
    <col min="9" max="16384" width="9.1796875" style="10"/>
  </cols>
  <sheetData>
    <row r="1" spans="1:4" ht="15.5" x14ac:dyDescent="0.35">
      <c r="A1" s="72" t="s">
        <v>69</v>
      </c>
      <c r="B1" s="70"/>
      <c r="C1" s="70"/>
    </row>
    <row r="2" spans="1:4" ht="15.5" x14ac:dyDescent="0.35">
      <c r="A2" s="72" t="s">
        <v>70</v>
      </c>
      <c r="B2" s="70"/>
      <c r="C2" s="70"/>
    </row>
    <row r="3" spans="1:4" ht="15.5" x14ac:dyDescent="0.35">
      <c r="A3" s="73" t="s">
        <v>85</v>
      </c>
    </row>
    <row r="4" spans="1:4" ht="16" thickBot="1" x14ac:dyDescent="0.4">
      <c r="A4" s="73"/>
    </row>
    <row r="5" spans="1:4" ht="19" thickBot="1" x14ac:dyDescent="0.5">
      <c r="A5" s="111" t="s">
        <v>77</v>
      </c>
      <c r="B5" s="112"/>
      <c r="C5" s="113"/>
    </row>
    <row r="6" spans="1:4" ht="15" thickBot="1" x14ac:dyDescent="0.4"/>
    <row r="7" spans="1:4" ht="19" thickBot="1" x14ac:dyDescent="0.5">
      <c r="A7" s="150" t="s">
        <v>66</v>
      </c>
      <c r="B7" s="151"/>
      <c r="C7" s="152"/>
    </row>
    <row r="8" spans="1:4" x14ac:dyDescent="0.35">
      <c r="A8" s="110" t="s">
        <v>75</v>
      </c>
      <c r="B8" s="110" t="s">
        <v>76</v>
      </c>
      <c r="C8" s="110" t="s">
        <v>83</v>
      </c>
      <c r="D8" s="13"/>
    </row>
    <row r="9" spans="1:4" x14ac:dyDescent="0.35">
      <c r="A9" s="99">
        <v>105</v>
      </c>
      <c r="B9" s="98" t="s">
        <v>88</v>
      </c>
      <c r="C9" s="141">
        <f>'Matematika 105'!H23</f>
        <v>0</v>
      </c>
    </row>
    <row r="10" spans="1:4" x14ac:dyDescent="0.35">
      <c r="A10" s="100">
        <v>106</v>
      </c>
      <c r="B10" s="98" t="s">
        <v>88</v>
      </c>
      <c r="C10" s="142">
        <f>'Matematika 106'!H23</f>
        <v>0</v>
      </c>
    </row>
    <row r="11" spans="1:4" x14ac:dyDescent="0.35">
      <c r="A11" s="101">
        <v>203</v>
      </c>
      <c r="B11" s="12" t="s">
        <v>89</v>
      </c>
      <c r="C11" s="142">
        <f>'Chemie 203'!H52</f>
        <v>0</v>
      </c>
    </row>
    <row r="12" spans="1:4" x14ac:dyDescent="0.35">
      <c r="A12" s="102">
        <v>204</v>
      </c>
      <c r="B12" s="12" t="s">
        <v>90</v>
      </c>
      <c r="C12" s="142">
        <f>'Fyzika 204'!H53</f>
        <v>0</v>
      </c>
    </row>
    <row r="13" spans="1:4" x14ac:dyDescent="0.35">
      <c r="A13" s="103">
        <v>206</v>
      </c>
      <c r="B13" s="12" t="s">
        <v>60</v>
      </c>
      <c r="C13" s="142">
        <f>'Kabinet 206'!H9</f>
        <v>0</v>
      </c>
    </row>
    <row r="14" spans="1:4" x14ac:dyDescent="0.35">
      <c r="A14" s="104">
        <v>304</v>
      </c>
      <c r="B14" s="12" t="s">
        <v>94</v>
      </c>
      <c r="C14" s="142">
        <f>'Přírodopis 304'!H51</f>
        <v>0</v>
      </c>
    </row>
    <row r="15" spans="1:4" x14ac:dyDescent="0.35">
      <c r="A15" s="105">
        <v>305</v>
      </c>
      <c r="B15" s="12" t="s">
        <v>98</v>
      </c>
      <c r="C15" s="142">
        <f>'Zeměpis 305'!H23</f>
        <v>0</v>
      </c>
    </row>
    <row r="16" spans="1:4" x14ac:dyDescent="0.35">
      <c r="A16" s="106">
        <v>403</v>
      </c>
      <c r="B16" s="12" t="s">
        <v>100</v>
      </c>
      <c r="C16" s="142">
        <f>'Tech. a řemeslné činnosti 403'!H17</f>
        <v>0</v>
      </c>
    </row>
    <row r="17" spans="1:3" x14ac:dyDescent="0.35">
      <c r="A17" s="107">
        <v>406</v>
      </c>
      <c r="B17" s="14" t="s">
        <v>60</v>
      </c>
      <c r="C17" s="142">
        <f>'Kabinet 406'!H9</f>
        <v>0</v>
      </c>
    </row>
    <row r="18" spans="1:3" x14ac:dyDescent="0.35">
      <c r="A18" s="108">
        <v>409</v>
      </c>
      <c r="B18" s="15" t="s">
        <v>60</v>
      </c>
      <c r="C18" s="142">
        <f>'Kabinet 409'!H9</f>
        <v>0</v>
      </c>
    </row>
    <row r="19" spans="1:3" ht="15" thickBot="1" x14ac:dyDescent="0.4">
      <c r="A19" s="109">
        <v>410</v>
      </c>
      <c r="B19" s="96" t="s">
        <v>87</v>
      </c>
      <c r="C19" s="143">
        <f>'IT technologie 410'!H49</f>
        <v>0</v>
      </c>
    </row>
    <row r="20" spans="1:3" ht="19" thickBot="1" x14ac:dyDescent="0.5">
      <c r="A20" s="153" t="s">
        <v>84</v>
      </c>
      <c r="B20" s="154"/>
      <c r="C20" s="144">
        <f>SUM(C9:C19)</f>
        <v>0</v>
      </c>
    </row>
    <row r="21" spans="1:3" ht="19" customHeight="1" thickBot="1" x14ac:dyDescent="0.4">
      <c r="A21" s="155" t="s">
        <v>82</v>
      </c>
      <c r="B21" s="156"/>
      <c r="C21" s="145">
        <f>C20*0.21</f>
        <v>0</v>
      </c>
    </row>
    <row r="22" spans="1:3" ht="19" thickBot="1" x14ac:dyDescent="0.5">
      <c r="A22" s="153" t="s">
        <v>74</v>
      </c>
      <c r="B22" s="154"/>
      <c r="C22" s="97">
        <f>C20*1.21</f>
        <v>0</v>
      </c>
    </row>
    <row r="24" spans="1:3" ht="20.25" customHeight="1" x14ac:dyDescent="0.35"/>
  </sheetData>
  <sheetProtection sheet="1" objects="1" scenarios="1"/>
  <mergeCells count="4">
    <mergeCell ref="A7:C7"/>
    <mergeCell ref="A22:B22"/>
    <mergeCell ref="A21:B21"/>
    <mergeCell ref="A20:B20"/>
  </mergeCells>
  <pageMargins left="0.7" right="0.7" top="0.61"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EU52"/>
  <sheetViews>
    <sheetView zoomScale="85" zoomScaleNormal="85" workbookViewId="0">
      <pane ySplit="7" topLeftCell="A9" activePane="bottomLeft" state="frozen"/>
      <selection pane="bottomLeft" activeCell="B9" sqref="B9"/>
    </sheetView>
  </sheetViews>
  <sheetFormatPr defaultColWidth="9.1796875" defaultRowHeight="12.5" x14ac:dyDescent="0.35"/>
  <cols>
    <col min="1" max="1" width="8" style="4" customWidth="1"/>
    <col min="2" max="2" width="16" style="4" customWidth="1"/>
    <col min="3" max="3" width="19.26953125" style="4" customWidth="1"/>
    <col min="4" max="4" width="90.1796875" style="5" customWidth="1"/>
    <col min="5" max="5" width="12.6328125" style="4" bestFit="1" customWidth="1"/>
    <col min="6" max="6" width="8.1796875" style="1" customWidth="1"/>
    <col min="7" max="7" width="16.81640625" style="6" customWidth="1"/>
    <col min="8" max="8" width="23" style="11" bestFit="1" customWidth="1"/>
    <col min="9" max="16384" width="9.1796875" style="4"/>
  </cols>
  <sheetData>
    <row r="1" spans="1:8" s="10" customFormat="1" ht="15.5" x14ac:dyDescent="0.35">
      <c r="A1" s="72" t="s">
        <v>69</v>
      </c>
      <c r="B1" s="69"/>
      <c r="C1" s="70"/>
      <c r="D1" s="70"/>
    </row>
    <row r="2" spans="1:8" s="10" customFormat="1" ht="15.5" x14ac:dyDescent="0.35">
      <c r="A2" s="72" t="s">
        <v>70</v>
      </c>
      <c r="B2" s="69"/>
      <c r="C2" s="70"/>
      <c r="D2" s="70"/>
    </row>
    <row r="3" spans="1:8" s="10" customFormat="1" ht="15.5" x14ac:dyDescent="0.35">
      <c r="A3" s="73" t="s">
        <v>85</v>
      </c>
      <c r="B3" s="71"/>
    </row>
    <row r="4" spans="1:8" s="10" customFormat="1" ht="15" thickBot="1" x14ac:dyDescent="0.4">
      <c r="A4" s="71"/>
      <c r="B4" s="71"/>
    </row>
    <row r="5" spans="1:8" s="21" customFormat="1" ht="25.5" customHeight="1" x14ac:dyDescent="0.35">
      <c r="A5" s="158" t="s">
        <v>86</v>
      </c>
      <c r="B5" s="159"/>
      <c r="C5" s="159"/>
      <c r="D5" s="159"/>
      <c r="E5" s="159"/>
      <c r="F5" s="159"/>
      <c r="G5" s="159"/>
      <c r="H5" s="160"/>
    </row>
    <row r="6" spans="1:8" s="37" customFormat="1" ht="32" customHeight="1" thickBot="1" x14ac:dyDescent="0.4">
      <c r="A6" s="172" t="s">
        <v>106</v>
      </c>
      <c r="B6" s="173"/>
      <c r="C6" s="173"/>
      <c r="D6" s="173"/>
      <c r="E6" s="173"/>
      <c r="F6" s="173"/>
      <c r="G6" s="173"/>
      <c r="H6" s="174"/>
    </row>
    <row r="7" spans="1:8" s="37" customFormat="1" ht="29" x14ac:dyDescent="0.35">
      <c r="A7" s="67" t="s">
        <v>0</v>
      </c>
      <c r="B7" s="67" t="s">
        <v>68</v>
      </c>
      <c r="C7" s="67" t="s">
        <v>78</v>
      </c>
      <c r="D7" s="67" t="s">
        <v>1</v>
      </c>
      <c r="E7" s="67" t="s">
        <v>80</v>
      </c>
      <c r="F7" s="67" t="s">
        <v>2</v>
      </c>
      <c r="G7" s="68" t="s">
        <v>67</v>
      </c>
      <c r="H7" s="139" t="s">
        <v>79</v>
      </c>
    </row>
    <row r="8" spans="1:8" s="1" customFormat="1" ht="25.5" customHeight="1" x14ac:dyDescent="0.35">
      <c r="A8" s="193" t="s">
        <v>3</v>
      </c>
      <c r="B8" s="194"/>
      <c r="C8" s="194"/>
      <c r="D8" s="194"/>
      <c r="E8" s="194"/>
      <c r="F8" s="194"/>
      <c r="G8" s="194"/>
      <c r="H8" s="195"/>
    </row>
    <row r="9" spans="1:8" s="21" customFormat="1" ht="261" x14ac:dyDescent="0.35">
      <c r="A9" s="56">
        <v>137</v>
      </c>
      <c r="B9" s="134"/>
      <c r="C9" s="134"/>
      <c r="D9" s="26" t="s">
        <v>104</v>
      </c>
      <c r="E9" s="127" t="s">
        <v>4</v>
      </c>
      <c r="F9" s="25">
        <v>1</v>
      </c>
      <c r="G9" s="115">
        <v>0</v>
      </c>
      <c r="H9" s="57">
        <f>SUM(G9)*F9</f>
        <v>0</v>
      </c>
    </row>
    <row r="10" spans="1:8" s="21" customFormat="1" ht="14.5" x14ac:dyDescent="0.35">
      <c r="A10" s="56">
        <v>138</v>
      </c>
      <c r="B10" s="134"/>
      <c r="C10" s="134"/>
      <c r="D10" s="26" t="s">
        <v>117</v>
      </c>
      <c r="E10" s="127" t="s">
        <v>4</v>
      </c>
      <c r="F10" s="25">
        <v>2</v>
      </c>
      <c r="G10" s="115">
        <v>0</v>
      </c>
      <c r="H10" s="57">
        <f t="shared" ref="H10:H12" si="0">SUM(G10)*F10</f>
        <v>0</v>
      </c>
    </row>
    <row r="11" spans="1:8" s="21" customFormat="1" ht="43.5" x14ac:dyDescent="0.35">
      <c r="A11" s="56">
        <v>139</v>
      </c>
      <c r="B11" s="134"/>
      <c r="C11" s="134"/>
      <c r="D11" s="26" t="s">
        <v>116</v>
      </c>
      <c r="E11" s="127" t="s">
        <v>4</v>
      </c>
      <c r="F11" s="25">
        <v>1</v>
      </c>
      <c r="G11" s="115">
        <v>0</v>
      </c>
      <c r="H11" s="57">
        <f t="shared" si="0"/>
        <v>0</v>
      </c>
    </row>
    <row r="12" spans="1:8" s="21" customFormat="1" ht="29" x14ac:dyDescent="0.35">
      <c r="A12" s="56">
        <v>140</v>
      </c>
      <c r="B12" s="134"/>
      <c r="C12" s="134"/>
      <c r="D12" s="26" t="s">
        <v>115</v>
      </c>
      <c r="E12" s="127" t="s">
        <v>4</v>
      </c>
      <c r="F12" s="25">
        <v>1</v>
      </c>
      <c r="G12" s="115">
        <v>0</v>
      </c>
      <c r="H12" s="57">
        <f t="shared" si="0"/>
        <v>0</v>
      </c>
    </row>
    <row r="13" spans="1:8" s="3" customFormat="1" ht="18" customHeight="1" x14ac:dyDescent="0.35">
      <c r="A13" s="178"/>
      <c r="B13" s="179"/>
      <c r="C13" s="179"/>
      <c r="D13" s="179"/>
      <c r="E13" s="179"/>
      <c r="F13" s="179"/>
      <c r="G13" s="180"/>
      <c r="H13" s="33">
        <f>SUM(H9:H12)</f>
        <v>0</v>
      </c>
    </row>
    <row r="14" spans="1:8" s="1" customFormat="1" ht="25.5" customHeight="1" x14ac:dyDescent="0.35">
      <c r="A14" s="184" t="s">
        <v>21</v>
      </c>
      <c r="B14" s="185"/>
      <c r="C14" s="185"/>
      <c r="D14" s="185"/>
      <c r="E14" s="185"/>
      <c r="F14" s="185"/>
      <c r="G14" s="185"/>
      <c r="H14" s="186"/>
    </row>
    <row r="15" spans="1:8" s="18" customFormat="1" ht="101.5" x14ac:dyDescent="0.35">
      <c r="A15" s="30">
        <v>141</v>
      </c>
      <c r="B15" s="118"/>
      <c r="C15" s="118"/>
      <c r="D15" s="31" t="s">
        <v>39</v>
      </c>
      <c r="E15" s="128" t="s">
        <v>4</v>
      </c>
      <c r="F15" s="30">
        <v>1</v>
      </c>
      <c r="G15" s="117">
        <v>0</v>
      </c>
      <c r="H15" s="32">
        <f>SUM(G15)*F15</f>
        <v>0</v>
      </c>
    </row>
    <row r="16" spans="1:8" s="18" customFormat="1" ht="58" x14ac:dyDescent="0.35">
      <c r="A16" s="30">
        <v>142</v>
      </c>
      <c r="B16" s="118"/>
      <c r="C16" s="118"/>
      <c r="D16" s="31" t="s">
        <v>34</v>
      </c>
      <c r="E16" s="128" t="s">
        <v>4</v>
      </c>
      <c r="F16" s="30">
        <v>1</v>
      </c>
      <c r="G16" s="117">
        <v>0</v>
      </c>
      <c r="H16" s="32">
        <f t="shared" ref="H16:H30" si="1">SUM(G16)*F16</f>
        <v>0</v>
      </c>
    </row>
    <row r="17" spans="1:8" s="18" customFormat="1" ht="72.5" x14ac:dyDescent="0.35">
      <c r="A17" s="30">
        <v>143</v>
      </c>
      <c r="B17" s="118"/>
      <c r="C17" s="118"/>
      <c r="D17" s="31" t="s">
        <v>28</v>
      </c>
      <c r="E17" s="128" t="s">
        <v>4</v>
      </c>
      <c r="F17" s="30">
        <v>2</v>
      </c>
      <c r="G17" s="117">
        <v>0</v>
      </c>
      <c r="H17" s="32">
        <f>SUM(G17)*F17</f>
        <v>0</v>
      </c>
    </row>
    <row r="18" spans="1:8" s="55" customFormat="1" ht="72.5" x14ac:dyDescent="0.35">
      <c r="A18" s="30">
        <v>144</v>
      </c>
      <c r="B18" s="118"/>
      <c r="C18" s="118"/>
      <c r="D18" s="31" t="s">
        <v>40</v>
      </c>
      <c r="E18" s="128" t="s">
        <v>22</v>
      </c>
      <c r="F18" s="30">
        <v>30</v>
      </c>
      <c r="G18" s="117">
        <v>0</v>
      </c>
      <c r="H18" s="32">
        <f t="shared" si="1"/>
        <v>0</v>
      </c>
    </row>
    <row r="19" spans="1:8" s="55" customFormat="1" ht="43.5" x14ac:dyDescent="0.35">
      <c r="A19" s="30">
        <v>145</v>
      </c>
      <c r="B19" s="118"/>
      <c r="C19" s="118"/>
      <c r="D19" s="31" t="s">
        <v>35</v>
      </c>
      <c r="E19" s="128" t="s">
        <v>4</v>
      </c>
      <c r="F19" s="30">
        <v>30</v>
      </c>
      <c r="G19" s="117">
        <v>0</v>
      </c>
      <c r="H19" s="32">
        <f t="shared" si="1"/>
        <v>0</v>
      </c>
    </row>
    <row r="20" spans="1:8" s="18" customFormat="1" ht="43.5" x14ac:dyDescent="0.35">
      <c r="A20" s="30">
        <v>146</v>
      </c>
      <c r="B20" s="118"/>
      <c r="C20" s="118"/>
      <c r="D20" s="31" t="s">
        <v>36</v>
      </c>
      <c r="E20" s="128" t="s">
        <v>4</v>
      </c>
      <c r="F20" s="30">
        <v>2</v>
      </c>
      <c r="G20" s="117">
        <v>0</v>
      </c>
      <c r="H20" s="32">
        <f t="shared" si="1"/>
        <v>0</v>
      </c>
    </row>
    <row r="21" spans="1:8" s="18" customFormat="1" ht="101.5" x14ac:dyDescent="0.35">
      <c r="A21" s="30">
        <v>147</v>
      </c>
      <c r="B21" s="118"/>
      <c r="C21" s="118"/>
      <c r="D21" s="60" t="s">
        <v>105</v>
      </c>
      <c r="E21" s="128" t="s">
        <v>4</v>
      </c>
      <c r="F21" s="30">
        <v>9</v>
      </c>
      <c r="G21" s="117">
        <v>0</v>
      </c>
      <c r="H21" s="32">
        <f t="shared" si="1"/>
        <v>0</v>
      </c>
    </row>
    <row r="22" spans="1:8" s="18" customFormat="1" ht="14.5" x14ac:dyDescent="0.35">
      <c r="A22" s="30">
        <v>148</v>
      </c>
      <c r="B22" s="118"/>
      <c r="C22" s="118"/>
      <c r="D22" s="94" t="s">
        <v>118</v>
      </c>
      <c r="E22" s="128" t="s">
        <v>4</v>
      </c>
      <c r="F22" s="30">
        <v>4</v>
      </c>
      <c r="G22" s="117">
        <v>0</v>
      </c>
      <c r="H22" s="32">
        <f t="shared" si="1"/>
        <v>0</v>
      </c>
    </row>
    <row r="23" spans="1:8" s="18" customFormat="1" ht="87" x14ac:dyDescent="0.35">
      <c r="A23" s="30">
        <v>149</v>
      </c>
      <c r="B23" s="118"/>
      <c r="C23" s="118"/>
      <c r="D23" s="60" t="s">
        <v>114</v>
      </c>
      <c r="E23" s="128" t="s">
        <v>4</v>
      </c>
      <c r="F23" s="30">
        <v>1</v>
      </c>
      <c r="G23" s="117">
        <v>0</v>
      </c>
      <c r="H23" s="32">
        <f t="shared" si="1"/>
        <v>0</v>
      </c>
    </row>
    <row r="24" spans="1:8" s="18" customFormat="1" ht="116" x14ac:dyDescent="0.35">
      <c r="A24" s="30">
        <v>150</v>
      </c>
      <c r="B24" s="118"/>
      <c r="C24" s="118"/>
      <c r="D24" s="31" t="s">
        <v>42</v>
      </c>
      <c r="E24" s="128" t="s">
        <v>4</v>
      </c>
      <c r="F24" s="30">
        <v>1</v>
      </c>
      <c r="G24" s="117">
        <v>0</v>
      </c>
      <c r="H24" s="32">
        <f t="shared" si="1"/>
        <v>0</v>
      </c>
    </row>
    <row r="25" spans="1:8" s="18" customFormat="1" ht="101.5" x14ac:dyDescent="0.35">
      <c r="A25" s="30">
        <v>151</v>
      </c>
      <c r="B25" s="118"/>
      <c r="C25" s="118"/>
      <c r="D25" s="31" t="s">
        <v>43</v>
      </c>
      <c r="E25" s="128" t="s">
        <v>4</v>
      </c>
      <c r="F25" s="30">
        <v>1</v>
      </c>
      <c r="G25" s="117">
        <v>0</v>
      </c>
      <c r="H25" s="32">
        <f t="shared" si="1"/>
        <v>0</v>
      </c>
    </row>
    <row r="26" spans="1:8" s="18" customFormat="1" ht="87" x14ac:dyDescent="0.35">
      <c r="A26" s="30">
        <v>152</v>
      </c>
      <c r="B26" s="118"/>
      <c r="C26" s="118"/>
      <c r="D26" s="31" t="s">
        <v>44</v>
      </c>
      <c r="E26" s="128" t="s">
        <v>4</v>
      </c>
      <c r="F26" s="30">
        <v>1</v>
      </c>
      <c r="G26" s="117">
        <v>0</v>
      </c>
      <c r="H26" s="32">
        <f t="shared" si="1"/>
        <v>0</v>
      </c>
    </row>
    <row r="27" spans="1:8" s="18" customFormat="1" ht="43.5" x14ac:dyDescent="0.35">
      <c r="A27" s="30">
        <v>153</v>
      </c>
      <c r="B27" s="118"/>
      <c r="C27" s="118"/>
      <c r="D27" s="31" t="s">
        <v>45</v>
      </c>
      <c r="E27" s="128" t="s">
        <v>4</v>
      </c>
      <c r="F27" s="30">
        <v>1</v>
      </c>
      <c r="G27" s="117">
        <v>0</v>
      </c>
      <c r="H27" s="32">
        <f t="shared" si="1"/>
        <v>0</v>
      </c>
    </row>
    <row r="28" spans="1:8" s="18" customFormat="1" ht="101.5" x14ac:dyDescent="0.35">
      <c r="A28" s="30">
        <v>154</v>
      </c>
      <c r="B28" s="118"/>
      <c r="C28" s="118"/>
      <c r="D28" s="31" t="s">
        <v>46</v>
      </c>
      <c r="E28" s="128" t="s">
        <v>4</v>
      </c>
      <c r="F28" s="30">
        <v>1</v>
      </c>
      <c r="G28" s="117">
        <v>0</v>
      </c>
      <c r="H28" s="32">
        <f t="shared" si="1"/>
        <v>0</v>
      </c>
    </row>
    <row r="29" spans="1:8" s="18" customFormat="1" ht="58" x14ac:dyDescent="0.35">
      <c r="A29" s="30">
        <v>155</v>
      </c>
      <c r="B29" s="118"/>
      <c r="C29" s="118"/>
      <c r="D29" s="31" t="s">
        <v>37</v>
      </c>
      <c r="E29" s="128" t="s">
        <v>4</v>
      </c>
      <c r="F29" s="30">
        <v>1</v>
      </c>
      <c r="G29" s="117">
        <v>0</v>
      </c>
      <c r="H29" s="32">
        <f t="shared" si="1"/>
        <v>0</v>
      </c>
    </row>
    <row r="30" spans="1:8" s="18" customFormat="1" ht="116" x14ac:dyDescent="0.35">
      <c r="A30" s="30">
        <v>156</v>
      </c>
      <c r="B30" s="118"/>
      <c r="C30" s="118"/>
      <c r="D30" s="31" t="s">
        <v>38</v>
      </c>
      <c r="E30" s="128" t="s">
        <v>4</v>
      </c>
      <c r="F30" s="30">
        <v>1</v>
      </c>
      <c r="G30" s="117">
        <v>0</v>
      </c>
      <c r="H30" s="32">
        <f t="shared" si="1"/>
        <v>0</v>
      </c>
    </row>
    <row r="31" spans="1:8" s="3" customFormat="1" ht="18" customHeight="1" x14ac:dyDescent="0.35">
      <c r="A31" s="178"/>
      <c r="B31" s="179"/>
      <c r="C31" s="179"/>
      <c r="D31" s="179"/>
      <c r="E31" s="179"/>
      <c r="F31" s="179"/>
      <c r="G31" s="180"/>
      <c r="H31" s="33">
        <f>SUM(H15:H30)</f>
        <v>0</v>
      </c>
    </row>
    <row r="32" spans="1:8" s="1" customFormat="1" ht="25.5" customHeight="1" x14ac:dyDescent="0.35">
      <c r="A32" s="193" t="s">
        <v>10</v>
      </c>
      <c r="B32" s="194"/>
      <c r="C32" s="194"/>
      <c r="D32" s="194"/>
      <c r="E32" s="194"/>
      <c r="F32" s="194"/>
      <c r="G32" s="194"/>
      <c r="H32" s="195"/>
    </row>
    <row r="33" spans="1:8" s="18" customFormat="1" ht="72.5" x14ac:dyDescent="0.35">
      <c r="A33" s="54">
        <v>157</v>
      </c>
      <c r="B33" s="123"/>
      <c r="C33" s="123"/>
      <c r="D33" s="95" t="s">
        <v>57</v>
      </c>
      <c r="E33" s="133" t="s">
        <v>4</v>
      </c>
      <c r="F33" s="51">
        <v>30</v>
      </c>
      <c r="G33" s="124">
        <v>0</v>
      </c>
      <c r="H33" s="89">
        <f>SUM(G33)*F33</f>
        <v>0</v>
      </c>
    </row>
    <row r="34" spans="1:8" s="18" customFormat="1" ht="116" x14ac:dyDescent="0.35">
      <c r="A34" s="25">
        <v>158</v>
      </c>
      <c r="B34" s="27"/>
      <c r="C34" s="27"/>
      <c r="D34" s="52" t="s">
        <v>113</v>
      </c>
      <c r="E34" s="127" t="s">
        <v>4</v>
      </c>
      <c r="F34" s="24">
        <v>1</v>
      </c>
      <c r="G34" s="117">
        <v>0</v>
      </c>
      <c r="H34" s="28">
        <f t="shared" ref="H34:H35" si="2">SUM(G34)*F34</f>
        <v>0</v>
      </c>
    </row>
    <row r="35" spans="1:8" s="18" customFormat="1" ht="72.5" x14ac:dyDescent="0.35">
      <c r="A35" s="25">
        <v>159</v>
      </c>
      <c r="B35" s="27"/>
      <c r="C35" s="27"/>
      <c r="D35" s="58" t="s">
        <v>58</v>
      </c>
      <c r="E35" s="127" t="s">
        <v>4</v>
      </c>
      <c r="F35" s="24">
        <v>1</v>
      </c>
      <c r="G35" s="117">
        <v>0</v>
      </c>
      <c r="H35" s="28">
        <f t="shared" si="2"/>
        <v>0</v>
      </c>
    </row>
    <row r="36" spans="1:8" s="3" customFormat="1" ht="18" customHeight="1" x14ac:dyDescent="0.35">
      <c r="A36" s="178"/>
      <c r="B36" s="179"/>
      <c r="C36" s="179"/>
      <c r="D36" s="179"/>
      <c r="E36" s="179"/>
      <c r="F36" s="179"/>
      <c r="G36" s="180"/>
      <c r="H36" s="33">
        <f>SUM(H33:H35)</f>
        <v>0</v>
      </c>
    </row>
    <row r="37" spans="1:8" s="1" customFormat="1" ht="25.5" customHeight="1" x14ac:dyDescent="0.35">
      <c r="A37" s="193" t="s">
        <v>11</v>
      </c>
      <c r="B37" s="194"/>
      <c r="C37" s="194"/>
      <c r="D37" s="194"/>
      <c r="E37" s="194"/>
      <c r="F37" s="194"/>
      <c r="G37" s="194"/>
      <c r="H37" s="195"/>
    </row>
    <row r="38" spans="1:8" s="18" customFormat="1" ht="14.5" x14ac:dyDescent="0.35">
      <c r="A38" s="25">
        <v>160</v>
      </c>
      <c r="B38" s="27"/>
      <c r="C38" s="27"/>
      <c r="D38" s="26" t="s">
        <v>59</v>
      </c>
      <c r="E38" s="127" t="s">
        <v>4</v>
      </c>
      <c r="F38" s="25">
        <v>31</v>
      </c>
      <c r="G38" s="115">
        <v>0</v>
      </c>
      <c r="H38" s="28">
        <f>SUM(G38)*F38</f>
        <v>0</v>
      </c>
    </row>
    <row r="39" spans="1:8" s="18" customFormat="1" ht="14.5" x14ac:dyDescent="0.35">
      <c r="A39" s="25">
        <v>161</v>
      </c>
      <c r="B39" s="27"/>
      <c r="C39" s="27"/>
      <c r="D39" s="26" t="s">
        <v>23</v>
      </c>
      <c r="E39" s="127" t="s">
        <v>22</v>
      </c>
      <c r="F39" s="25">
        <v>1</v>
      </c>
      <c r="G39" s="115">
        <v>0</v>
      </c>
      <c r="H39" s="28">
        <f t="shared" ref="H39" si="3">SUM(G39)*F39</f>
        <v>0</v>
      </c>
    </row>
    <row r="40" spans="1:8" s="3" customFormat="1" ht="18" customHeight="1" x14ac:dyDescent="0.35">
      <c r="A40" s="178"/>
      <c r="B40" s="179"/>
      <c r="C40" s="179"/>
      <c r="D40" s="179"/>
      <c r="E40" s="179"/>
      <c r="F40" s="179"/>
      <c r="G40" s="180"/>
      <c r="H40" s="33">
        <f>SUM(H38:H39)</f>
        <v>0</v>
      </c>
    </row>
    <row r="41" spans="1:8" s="1" customFormat="1" ht="25.5" customHeight="1" x14ac:dyDescent="0.35">
      <c r="A41" s="193" t="s">
        <v>15</v>
      </c>
      <c r="B41" s="194"/>
      <c r="C41" s="194"/>
      <c r="D41" s="194"/>
      <c r="E41" s="194"/>
      <c r="F41" s="194"/>
      <c r="G41" s="194"/>
      <c r="H41" s="195"/>
    </row>
    <row r="42" spans="1:8" s="18" customFormat="1" ht="14.5" x14ac:dyDescent="0.35">
      <c r="A42" s="25">
        <v>162</v>
      </c>
      <c r="B42" s="27"/>
      <c r="C42" s="27"/>
      <c r="D42" s="26" t="s">
        <v>16</v>
      </c>
      <c r="E42" s="127" t="s">
        <v>4</v>
      </c>
      <c r="F42" s="25">
        <v>70</v>
      </c>
      <c r="G42" s="115">
        <v>0</v>
      </c>
      <c r="H42" s="28">
        <f t="shared" ref="H42:H47" si="4">SUM(G42)*F42</f>
        <v>0</v>
      </c>
    </row>
    <row r="43" spans="1:8" s="18" customFormat="1" ht="14.5" x14ac:dyDescent="0.35">
      <c r="A43" s="25">
        <v>163</v>
      </c>
      <c r="B43" s="27"/>
      <c r="C43" s="27"/>
      <c r="D43" s="26" t="s">
        <v>17</v>
      </c>
      <c r="E43" s="127" t="s">
        <v>4</v>
      </c>
      <c r="F43" s="25">
        <v>2</v>
      </c>
      <c r="G43" s="115">
        <v>0</v>
      </c>
      <c r="H43" s="28">
        <f t="shared" si="4"/>
        <v>0</v>
      </c>
    </row>
    <row r="44" spans="1:8" s="18" customFormat="1" ht="14.5" x14ac:dyDescent="0.35">
      <c r="A44" s="25">
        <v>164</v>
      </c>
      <c r="B44" s="27"/>
      <c r="C44" s="27"/>
      <c r="D44" s="26" t="s">
        <v>19</v>
      </c>
      <c r="E44" s="127" t="s">
        <v>13</v>
      </c>
      <c r="F44" s="25">
        <v>30</v>
      </c>
      <c r="G44" s="115">
        <v>0</v>
      </c>
      <c r="H44" s="28">
        <f t="shared" si="4"/>
        <v>0</v>
      </c>
    </row>
    <row r="45" spans="1:8" s="18" customFormat="1" ht="14.5" x14ac:dyDescent="0.35">
      <c r="A45" s="25">
        <v>165</v>
      </c>
      <c r="B45" s="27"/>
      <c r="C45" s="27"/>
      <c r="D45" s="26" t="s">
        <v>20</v>
      </c>
      <c r="E45" s="127" t="s">
        <v>22</v>
      </c>
      <c r="F45" s="25">
        <v>1</v>
      </c>
      <c r="G45" s="115">
        <v>0</v>
      </c>
      <c r="H45" s="28">
        <f t="shared" si="4"/>
        <v>0</v>
      </c>
    </row>
    <row r="46" spans="1:8" s="18" customFormat="1" ht="14.5" x14ac:dyDescent="0.35">
      <c r="A46" s="25">
        <v>166</v>
      </c>
      <c r="B46" s="27"/>
      <c r="C46" s="27"/>
      <c r="D46" s="26" t="s">
        <v>65</v>
      </c>
      <c r="E46" s="127" t="s">
        <v>22</v>
      </c>
      <c r="F46" s="25">
        <v>1</v>
      </c>
      <c r="G46" s="115">
        <v>0</v>
      </c>
      <c r="H46" s="28">
        <f t="shared" si="4"/>
        <v>0</v>
      </c>
    </row>
    <row r="47" spans="1:8" s="18" customFormat="1" ht="14.5" x14ac:dyDescent="0.35">
      <c r="A47" s="25">
        <v>167</v>
      </c>
      <c r="B47" s="27"/>
      <c r="C47" s="27"/>
      <c r="D47" s="26" t="s">
        <v>64</v>
      </c>
      <c r="E47" s="127" t="s">
        <v>22</v>
      </c>
      <c r="F47" s="25">
        <v>1</v>
      </c>
      <c r="G47" s="115">
        <v>0</v>
      </c>
      <c r="H47" s="28">
        <f t="shared" si="4"/>
        <v>0</v>
      </c>
    </row>
    <row r="48" spans="1:8" s="3" customFormat="1" ht="18" customHeight="1" thickBot="1" x14ac:dyDescent="0.4">
      <c r="A48" s="181"/>
      <c r="B48" s="182"/>
      <c r="C48" s="182"/>
      <c r="D48" s="182"/>
      <c r="E48" s="182"/>
      <c r="F48" s="182"/>
      <c r="G48" s="183"/>
      <c r="H48" s="33">
        <f>SUM(H42:H47)</f>
        <v>0</v>
      </c>
    </row>
    <row r="49" spans="1:8 16375:16375" s="1" customFormat="1" ht="25" customHeight="1" thickBot="1" x14ac:dyDescent="0.4">
      <c r="A49" s="161" t="s">
        <v>81</v>
      </c>
      <c r="B49" s="162"/>
      <c r="C49" s="162"/>
      <c r="D49" s="162"/>
      <c r="E49" s="162"/>
      <c r="F49" s="162"/>
      <c r="G49" s="162"/>
      <c r="H49" s="77">
        <f>SUM(H48,H40,H36,H31,H13)</f>
        <v>0</v>
      </c>
      <c r="XEU49" s="1">
        <f>SUM(G49:XET49)</f>
        <v>0</v>
      </c>
    </row>
    <row r="50" spans="1:8 16375:16375" s="46" customFormat="1" ht="14.5" x14ac:dyDescent="0.35">
      <c r="D50" s="47"/>
      <c r="F50" s="37"/>
      <c r="G50" s="48"/>
    </row>
    <row r="51" spans="1:8 16375:16375" s="46" customFormat="1" ht="14.5" x14ac:dyDescent="0.35">
      <c r="D51" s="47"/>
      <c r="F51" s="37"/>
      <c r="G51" s="48"/>
    </row>
    <row r="52" spans="1:8 16375:16375" s="46" customFormat="1" ht="32.5" customHeight="1" x14ac:dyDescent="0.35">
      <c r="A52" s="157" t="s">
        <v>102</v>
      </c>
      <c r="B52" s="157"/>
      <c r="C52" s="157"/>
      <c r="D52" s="157"/>
      <c r="E52" s="157"/>
      <c r="F52" s="157"/>
      <c r="G52" s="157"/>
      <c r="H52" s="157"/>
    </row>
  </sheetData>
  <sheetProtection sheet="1"/>
  <mergeCells count="14">
    <mergeCell ref="A5:H5"/>
    <mergeCell ref="A49:G49"/>
    <mergeCell ref="A52:H52"/>
    <mergeCell ref="A14:H14"/>
    <mergeCell ref="A13:G13"/>
    <mergeCell ref="A31:G31"/>
    <mergeCell ref="A32:H32"/>
    <mergeCell ref="A36:G36"/>
    <mergeCell ref="A37:H37"/>
    <mergeCell ref="A41:H41"/>
    <mergeCell ref="A48:G48"/>
    <mergeCell ref="A40:G40"/>
    <mergeCell ref="A8:H8"/>
    <mergeCell ref="A6:H6"/>
  </mergeCells>
  <pageMargins left="0.2" right="0.2" top="0.17" bottom="0.36" header="0.17" footer="0.17"/>
  <pageSetup paperSize="9" scale="74" firstPageNumber="0" fitToHeight="0" orientation="landscape"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FB6C2"/>
    <pageSetUpPr fitToPage="1"/>
  </sheetPr>
  <dimension ref="A1:H16"/>
  <sheetViews>
    <sheetView zoomScale="85" zoomScaleNormal="85" workbookViewId="0">
      <selection activeCell="B7" sqref="B7"/>
    </sheetView>
  </sheetViews>
  <sheetFormatPr defaultRowHeight="14.5" x14ac:dyDescent="0.35"/>
  <cols>
    <col min="1" max="1" width="7.7265625" bestFit="1" customWidth="1"/>
    <col min="2" max="2" width="10.7265625" style="10" customWidth="1"/>
    <col min="3" max="3" width="18.7265625" style="10" bestFit="1" customWidth="1"/>
    <col min="4" max="4" width="104.54296875" customWidth="1"/>
    <col min="5" max="5" width="12.6328125" style="10" bestFit="1" customWidth="1"/>
    <col min="6" max="6" width="8" bestFit="1" customWidth="1"/>
    <col min="7" max="7" width="12.26953125" bestFit="1" customWidth="1"/>
    <col min="8" max="8" width="23" bestFit="1" customWidth="1"/>
  </cols>
  <sheetData>
    <row r="1" spans="1:8" s="10" customFormat="1" ht="15.5" x14ac:dyDescent="0.35">
      <c r="A1" s="72" t="s">
        <v>69</v>
      </c>
      <c r="B1" s="69"/>
      <c r="C1" s="70"/>
    </row>
    <row r="2" spans="1:8" s="10" customFormat="1" ht="15.5" x14ac:dyDescent="0.35">
      <c r="A2" s="72" t="s">
        <v>70</v>
      </c>
      <c r="B2" s="69"/>
      <c r="C2" s="70"/>
    </row>
    <row r="3" spans="1:8" s="10" customFormat="1" ht="15.5" x14ac:dyDescent="0.35">
      <c r="A3" s="73" t="s">
        <v>85</v>
      </c>
      <c r="B3" s="71"/>
    </row>
    <row r="4" spans="1:8" s="10" customFormat="1" ht="15" thickBot="1" x14ac:dyDescent="0.4">
      <c r="A4" s="71"/>
      <c r="B4" s="71"/>
    </row>
    <row r="5" spans="1:8" s="21" customFormat="1" ht="25.5" customHeight="1" thickBot="1" x14ac:dyDescent="0.4">
      <c r="A5" s="158" t="s">
        <v>97</v>
      </c>
      <c r="B5" s="159"/>
      <c r="C5" s="159"/>
      <c r="D5" s="159"/>
      <c r="E5" s="159"/>
      <c r="F5" s="159"/>
      <c r="G5" s="159"/>
      <c r="H5" s="160"/>
    </row>
    <row r="6" spans="1:8" s="37" customFormat="1" ht="29" x14ac:dyDescent="0.35">
      <c r="A6" s="85" t="s">
        <v>0</v>
      </c>
      <c r="B6" s="85" t="s">
        <v>68</v>
      </c>
      <c r="C6" s="67" t="s">
        <v>78</v>
      </c>
      <c r="D6" s="85" t="s">
        <v>1</v>
      </c>
      <c r="E6" s="67" t="s">
        <v>80</v>
      </c>
      <c r="F6" s="85" t="s">
        <v>2</v>
      </c>
      <c r="G6" s="86" t="s">
        <v>67</v>
      </c>
      <c r="H6" s="139" t="s">
        <v>79</v>
      </c>
    </row>
    <row r="7" spans="1:8" s="59" customFormat="1" ht="87" x14ac:dyDescent="0.35">
      <c r="A7" s="79">
        <v>168</v>
      </c>
      <c r="B7" s="135"/>
      <c r="C7" s="135"/>
      <c r="D7" s="80" t="s">
        <v>73</v>
      </c>
      <c r="E7" s="79" t="s">
        <v>4</v>
      </c>
      <c r="F7" s="79">
        <v>4</v>
      </c>
      <c r="G7" s="137">
        <v>0</v>
      </c>
      <c r="H7" s="81">
        <f>G7*F7</f>
        <v>0</v>
      </c>
    </row>
    <row r="8" spans="1:8" s="59" customFormat="1" ht="58.5" thickBot="1" x14ac:dyDescent="0.4">
      <c r="A8" s="82">
        <v>169</v>
      </c>
      <c r="B8" s="136"/>
      <c r="C8" s="136"/>
      <c r="D8" s="83" t="s">
        <v>28</v>
      </c>
      <c r="E8" s="82" t="s">
        <v>4</v>
      </c>
      <c r="F8" s="82">
        <v>4</v>
      </c>
      <c r="G8" s="138">
        <v>0</v>
      </c>
      <c r="H8" s="84">
        <f>G8*F8</f>
        <v>0</v>
      </c>
    </row>
    <row r="9" spans="1:8" s="1" customFormat="1" ht="25" customHeight="1" thickBot="1" x14ac:dyDescent="0.4">
      <c r="A9" s="161" t="s">
        <v>81</v>
      </c>
      <c r="B9" s="162"/>
      <c r="C9" s="162"/>
      <c r="D9" s="162"/>
      <c r="E9" s="162"/>
      <c r="F9" s="162"/>
      <c r="G9" s="162"/>
      <c r="H9" s="77">
        <f>SUM(H7:H8)</f>
        <v>0</v>
      </c>
    </row>
    <row r="10" spans="1:8" s="46" customFormat="1" x14ac:dyDescent="0.35">
      <c r="E10" s="37"/>
      <c r="F10" s="48"/>
    </row>
    <row r="11" spans="1:8" s="46" customFormat="1" x14ac:dyDescent="0.35">
      <c r="E11" s="37"/>
      <c r="F11" s="48"/>
    </row>
    <row r="12" spans="1:8" s="46" customFormat="1" ht="32.5" customHeight="1" x14ac:dyDescent="0.35">
      <c r="A12" s="157" t="s">
        <v>102</v>
      </c>
      <c r="B12" s="157"/>
      <c r="C12" s="157"/>
      <c r="D12" s="157"/>
      <c r="E12" s="157"/>
      <c r="F12" s="157"/>
      <c r="G12" s="157"/>
      <c r="H12" s="157"/>
    </row>
    <row r="16" spans="1:8" x14ac:dyDescent="0.35">
      <c r="H16" s="10"/>
    </row>
  </sheetData>
  <sheetProtection sheet="1" objects="1" scenarios="1"/>
  <mergeCells count="3">
    <mergeCell ref="A9:G9"/>
    <mergeCell ref="A12:H12"/>
    <mergeCell ref="A5:H5"/>
  </mergeCells>
  <pageMargins left="0.2" right="0.2" top="0.17" bottom="0.17" header="0.17" footer="0.17"/>
  <pageSetup paperSize="9" scale="73"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BAC4"/>
    <pageSetUpPr fitToPage="1"/>
  </sheetPr>
  <dimension ref="A1:H12"/>
  <sheetViews>
    <sheetView zoomScale="85" zoomScaleNormal="85" workbookViewId="0">
      <selection activeCell="B7" sqref="B7"/>
    </sheetView>
  </sheetViews>
  <sheetFormatPr defaultRowHeight="14.5" x14ac:dyDescent="0.35"/>
  <cols>
    <col min="1" max="1" width="7.7265625" bestFit="1" customWidth="1"/>
    <col min="2" max="2" width="10.7265625" customWidth="1"/>
    <col min="3" max="3" width="18.7265625" bestFit="1" customWidth="1"/>
    <col min="4" max="4" width="104.54296875" customWidth="1"/>
    <col min="5" max="5" width="12.6328125" bestFit="1" customWidth="1"/>
    <col min="6" max="6" width="8" bestFit="1" customWidth="1"/>
    <col min="7" max="7" width="12.26953125" bestFit="1" customWidth="1"/>
    <col min="8" max="8" width="23" bestFit="1" customWidth="1"/>
  </cols>
  <sheetData>
    <row r="1" spans="1:8" s="10" customFormat="1" ht="15.5" x14ac:dyDescent="0.35">
      <c r="A1" s="72" t="s">
        <v>69</v>
      </c>
      <c r="B1" s="69"/>
      <c r="C1" s="70"/>
    </row>
    <row r="2" spans="1:8" s="10" customFormat="1" ht="15.5" x14ac:dyDescent="0.35">
      <c r="A2" s="72" t="s">
        <v>70</v>
      </c>
      <c r="B2" s="69"/>
      <c r="C2" s="70"/>
    </row>
    <row r="3" spans="1:8" s="10" customFormat="1" ht="15.5" x14ac:dyDescent="0.35">
      <c r="A3" s="73" t="s">
        <v>85</v>
      </c>
      <c r="B3" s="71"/>
    </row>
    <row r="4" spans="1:8" s="10" customFormat="1" ht="15" thickBot="1" x14ac:dyDescent="0.4">
      <c r="A4" s="71"/>
      <c r="B4" s="71"/>
    </row>
    <row r="5" spans="1:8" s="21" customFormat="1" ht="25.5" customHeight="1" thickBot="1" x14ac:dyDescent="0.4">
      <c r="A5" s="158" t="s">
        <v>95</v>
      </c>
      <c r="B5" s="159"/>
      <c r="C5" s="159"/>
      <c r="D5" s="159"/>
      <c r="E5" s="159"/>
      <c r="F5" s="159"/>
      <c r="G5" s="159"/>
      <c r="H5" s="160"/>
    </row>
    <row r="6" spans="1:8" s="37" customFormat="1" ht="29" x14ac:dyDescent="0.35">
      <c r="A6" s="85" t="s">
        <v>0</v>
      </c>
      <c r="B6" s="85" t="s">
        <v>68</v>
      </c>
      <c r="C6" s="67" t="s">
        <v>78</v>
      </c>
      <c r="D6" s="85" t="s">
        <v>1</v>
      </c>
      <c r="E6" s="67" t="s">
        <v>80</v>
      </c>
      <c r="F6" s="85" t="s">
        <v>2</v>
      </c>
      <c r="G6" s="86" t="s">
        <v>67</v>
      </c>
      <c r="H6" s="139" t="s">
        <v>79</v>
      </c>
    </row>
    <row r="7" spans="1:8" ht="87" x14ac:dyDescent="0.35">
      <c r="A7" s="79">
        <v>170</v>
      </c>
      <c r="B7" s="135"/>
      <c r="C7" s="135"/>
      <c r="D7" s="80" t="s">
        <v>73</v>
      </c>
      <c r="E7" s="79" t="s">
        <v>4</v>
      </c>
      <c r="F7" s="79">
        <v>2</v>
      </c>
      <c r="G7" s="137">
        <v>0</v>
      </c>
      <c r="H7" s="81">
        <f>G7*F7</f>
        <v>0</v>
      </c>
    </row>
    <row r="8" spans="1:8" ht="58.5" thickBot="1" x14ac:dyDescent="0.4">
      <c r="A8" s="82">
        <v>171</v>
      </c>
      <c r="B8" s="136"/>
      <c r="C8" s="136"/>
      <c r="D8" s="83" t="s">
        <v>28</v>
      </c>
      <c r="E8" s="82" t="s">
        <v>4</v>
      </c>
      <c r="F8" s="82">
        <v>2</v>
      </c>
      <c r="G8" s="138">
        <v>0</v>
      </c>
      <c r="H8" s="84">
        <f>G8*F8</f>
        <v>0</v>
      </c>
    </row>
    <row r="9" spans="1:8" s="1" customFormat="1" ht="25" customHeight="1" thickBot="1" x14ac:dyDescent="0.4">
      <c r="A9" s="161" t="s">
        <v>81</v>
      </c>
      <c r="B9" s="162"/>
      <c r="C9" s="162"/>
      <c r="D9" s="162"/>
      <c r="E9" s="162"/>
      <c r="F9" s="162"/>
      <c r="G9" s="162"/>
      <c r="H9" s="77">
        <f>SUM(H7:H8)</f>
        <v>0</v>
      </c>
    </row>
    <row r="10" spans="1:8" s="46" customFormat="1" x14ac:dyDescent="0.35">
      <c r="E10" s="37"/>
      <c r="F10" s="48"/>
    </row>
    <row r="11" spans="1:8" s="46" customFormat="1" x14ac:dyDescent="0.35">
      <c r="E11" s="37"/>
      <c r="F11" s="48"/>
    </row>
    <row r="12" spans="1:8" s="46" customFormat="1" ht="32.5" customHeight="1" x14ac:dyDescent="0.35">
      <c r="A12" s="157" t="s">
        <v>102</v>
      </c>
      <c r="B12" s="157"/>
      <c r="C12" s="157"/>
      <c r="D12" s="157"/>
      <c r="E12" s="157"/>
      <c r="F12" s="157"/>
      <c r="G12" s="157"/>
      <c r="H12" s="157"/>
    </row>
  </sheetData>
  <sheetProtection sheet="1" objects="1" scenarios="1"/>
  <mergeCells count="3">
    <mergeCell ref="A9:G9"/>
    <mergeCell ref="A12:H12"/>
    <mergeCell ref="A5:H5"/>
  </mergeCells>
  <pageMargins left="0.2" right="0.2" top="0.17" bottom="0.17" header="0.17" footer="0.17"/>
  <pageSetup paperSize="9" scale="73"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7BFD"/>
    <pageSetUpPr fitToPage="1"/>
  </sheetPr>
  <dimension ref="A1:H12"/>
  <sheetViews>
    <sheetView zoomScale="85" zoomScaleNormal="85" workbookViewId="0">
      <selection activeCell="B7" sqref="B7"/>
    </sheetView>
  </sheetViews>
  <sheetFormatPr defaultRowHeight="14.5" x14ac:dyDescent="0.35"/>
  <cols>
    <col min="1" max="1" width="7.7265625" bestFit="1" customWidth="1"/>
    <col min="2" max="2" width="10.7265625" customWidth="1"/>
    <col min="3" max="3" width="18.7265625" bestFit="1" customWidth="1"/>
    <col min="4" max="4" width="104.54296875" customWidth="1"/>
    <col min="5" max="5" width="12.6328125" bestFit="1" customWidth="1"/>
    <col min="6" max="6" width="8" bestFit="1" customWidth="1"/>
    <col min="7" max="7" width="12.26953125" bestFit="1" customWidth="1"/>
    <col min="8" max="8" width="23" bestFit="1" customWidth="1"/>
  </cols>
  <sheetData>
    <row r="1" spans="1:8" s="10" customFormat="1" ht="15.5" x14ac:dyDescent="0.35">
      <c r="A1" s="72" t="s">
        <v>69</v>
      </c>
      <c r="B1" s="69"/>
      <c r="C1" s="70"/>
    </row>
    <row r="2" spans="1:8" s="10" customFormat="1" ht="15.5" x14ac:dyDescent="0.35">
      <c r="A2" s="72" t="s">
        <v>70</v>
      </c>
      <c r="B2" s="69"/>
      <c r="C2" s="70"/>
    </row>
    <row r="3" spans="1:8" s="10" customFormat="1" ht="15.5" x14ac:dyDescent="0.35">
      <c r="A3" s="73" t="s">
        <v>85</v>
      </c>
      <c r="B3" s="71"/>
    </row>
    <row r="4" spans="1:8" s="10" customFormat="1" ht="15" thickBot="1" x14ac:dyDescent="0.4">
      <c r="A4" s="71"/>
      <c r="B4" s="71"/>
    </row>
    <row r="5" spans="1:8" s="21" customFormat="1" ht="25.5" customHeight="1" thickBot="1" x14ac:dyDescent="0.4">
      <c r="A5" s="158" t="s">
        <v>96</v>
      </c>
      <c r="B5" s="159"/>
      <c r="C5" s="159"/>
      <c r="D5" s="159"/>
      <c r="E5" s="159"/>
      <c r="F5" s="159"/>
      <c r="G5" s="159"/>
      <c r="H5" s="160"/>
    </row>
    <row r="6" spans="1:8" s="37" customFormat="1" ht="29" x14ac:dyDescent="0.35">
      <c r="A6" s="67" t="s">
        <v>0</v>
      </c>
      <c r="B6" s="67" t="s">
        <v>68</v>
      </c>
      <c r="C6" s="67" t="s">
        <v>78</v>
      </c>
      <c r="D6" s="67" t="s">
        <v>1</v>
      </c>
      <c r="E6" s="67" t="s">
        <v>80</v>
      </c>
      <c r="F6" s="67" t="s">
        <v>2</v>
      </c>
      <c r="G6" s="68" t="s">
        <v>67</v>
      </c>
      <c r="H6" s="139" t="s">
        <v>79</v>
      </c>
    </row>
    <row r="7" spans="1:8" ht="87" x14ac:dyDescent="0.35">
      <c r="A7" s="79">
        <v>172</v>
      </c>
      <c r="B7" s="135"/>
      <c r="C7" s="135"/>
      <c r="D7" s="80" t="s">
        <v>73</v>
      </c>
      <c r="E7" s="79" t="s">
        <v>4</v>
      </c>
      <c r="F7" s="79">
        <v>6</v>
      </c>
      <c r="G7" s="137">
        <v>0</v>
      </c>
      <c r="H7" s="81">
        <f>G7*F7</f>
        <v>0</v>
      </c>
    </row>
    <row r="8" spans="1:8" ht="58.5" thickBot="1" x14ac:dyDescent="0.4">
      <c r="A8" s="82">
        <v>173</v>
      </c>
      <c r="B8" s="136"/>
      <c r="C8" s="136"/>
      <c r="D8" s="83" t="s">
        <v>28</v>
      </c>
      <c r="E8" s="82" t="s">
        <v>4</v>
      </c>
      <c r="F8" s="82">
        <v>6</v>
      </c>
      <c r="G8" s="138">
        <v>0</v>
      </c>
      <c r="H8" s="84">
        <f>G8*F8</f>
        <v>0</v>
      </c>
    </row>
    <row r="9" spans="1:8" s="1" customFormat="1" ht="25" customHeight="1" thickBot="1" x14ac:dyDescent="0.4">
      <c r="A9" s="161" t="s">
        <v>81</v>
      </c>
      <c r="B9" s="162"/>
      <c r="C9" s="162"/>
      <c r="D9" s="162"/>
      <c r="E9" s="162"/>
      <c r="F9" s="162"/>
      <c r="G9" s="162"/>
      <c r="H9" s="77">
        <f>SUM(H7:H8)</f>
        <v>0</v>
      </c>
    </row>
    <row r="10" spans="1:8" s="46" customFormat="1" x14ac:dyDescent="0.35">
      <c r="E10" s="37"/>
      <c r="F10" s="48"/>
    </row>
    <row r="11" spans="1:8" s="46" customFormat="1" x14ac:dyDescent="0.35">
      <c r="E11" s="37"/>
      <c r="F11" s="48"/>
    </row>
    <row r="12" spans="1:8" s="46" customFormat="1" ht="32.5" customHeight="1" x14ac:dyDescent="0.35">
      <c r="A12" s="157" t="s">
        <v>102</v>
      </c>
      <c r="B12" s="157"/>
      <c r="C12" s="157"/>
      <c r="D12" s="157"/>
      <c r="E12" s="157"/>
      <c r="F12" s="157"/>
      <c r="G12" s="157"/>
      <c r="H12" s="157"/>
    </row>
  </sheetData>
  <sheetProtection sheet="1" objects="1" scenarios="1"/>
  <mergeCells count="3">
    <mergeCell ref="A5:H5"/>
    <mergeCell ref="A9:G9"/>
    <mergeCell ref="A12:H12"/>
  </mergeCells>
  <pageMargins left="0.2" right="0.2" top="0.17" bottom="0.17" header="0.17" footer="0.17"/>
  <pageSetup paperSize="9" scale="7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75B5"/>
    <pageSetUpPr fitToPage="1"/>
  </sheetPr>
  <dimension ref="A1:J27"/>
  <sheetViews>
    <sheetView zoomScale="85" zoomScaleNormal="85" workbookViewId="0">
      <pane ySplit="7" topLeftCell="A8" activePane="bottomLeft" state="frozen"/>
      <selection pane="bottomLeft" activeCell="B9" sqref="B9"/>
    </sheetView>
  </sheetViews>
  <sheetFormatPr defaultColWidth="9.1796875" defaultRowHeight="14.5" x14ac:dyDescent="0.35"/>
  <cols>
    <col min="1" max="1" width="8" style="46" customWidth="1"/>
    <col min="2" max="2" width="19" style="46" customWidth="1"/>
    <col min="3" max="3" width="20.7265625" style="46" customWidth="1"/>
    <col min="4" max="4" width="79.7265625" style="47" customWidth="1"/>
    <col min="5" max="5" width="12.6328125" style="46" bestFit="1" customWidth="1"/>
    <col min="6" max="6" width="8.1796875" style="37" customWidth="1"/>
    <col min="7" max="7" width="16.81640625" style="48" customWidth="1"/>
    <col min="8" max="8" width="23" style="46" bestFit="1" customWidth="1"/>
    <col min="9" max="16384" width="9.1796875" style="46"/>
  </cols>
  <sheetData>
    <row r="1" spans="1:8" s="10" customFormat="1" ht="15.5" x14ac:dyDescent="0.35">
      <c r="A1" s="72" t="s">
        <v>69</v>
      </c>
      <c r="B1" s="69"/>
      <c r="C1" s="70"/>
      <c r="D1" s="70"/>
    </row>
    <row r="2" spans="1:8" s="10" customFormat="1" ht="15.5" x14ac:dyDescent="0.35">
      <c r="A2" s="72" t="s">
        <v>70</v>
      </c>
      <c r="B2" s="69"/>
      <c r="C2" s="70"/>
      <c r="D2" s="70"/>
    </row>
    <row r="3" spans="1:8" s="10" customFormat="1" ht="15.5" x14ac:dyDescent="0.35">
      <c r="A3" s="73" t="s">
        <v>85</v>
      </c>
      <c r="B3" s="71"/>
    </row>
    <row r="4" spans="1:8" s="10" customFormat="1" ht="15" thickBot="1" x14ac:dyDescent="0.4">
      <c r="A4" s="71"/>
      <c r="B4" s="71"/>
    </row>
    <row r="5" spans="1:8" s="37" customFormat="1" ht="25.5" customHeight="1" x14ac:dyDescent="0.35">
      <c r="A5" s="158" t="s">
        <v>61</v>
      </c>
      <c r="B5" s="159"/>
      <c r="C5" s="159"/>
      <c r="D5" s="159"/>
      <c r="E5" s="159"/>
      <c r="F5" s="159"/>
      <c r="G5" s="159"/>
      <c r="H5" s="160"/>
    </row>
    <row r="6" spans="1:8" s="37" customFormat="1" ht="32" customHeight="1" x14ac:dyDescent="0.35">
      <c r="A6" s="172" t="s">
        <v>106</v>
      </c>
      <c r="B6" s="173"/>
      <c r="C6" s="173"/>
      <c r="D6" s="173"/>
      <c r="E6" s="173"/>
      <c r="F6" s="173"/>
      <c r="G6" s="173"/>
      <c r="H6" s="174"/>
    </row>
    <row r="7" spans="1:8" s="37" customFormat="1" ht="29" x14ac:dyDescent="0.35">
      <c r="A7" s="147" t="s">
        <v>0</v>
      </c>
      <c r="B7" s="147" t="s">
        <v>68</v>
      </c>
      <c r="C7" s="147" t="s">
        <v>78</v>
      </c>
      <c r="D7" s="147" t="s">
        <v>1</v>
      </c>
      <c r="E7" s="147" t="s">
        <v>80</v>
      </c>
      <c r="F7" s="147" t="s">
        <v>2</v>
      </c>
      <c r="G7" s="148" t="s">
        <v>67</v>
      </c>
      <c r="H7" s="149" t="s">
        <v>79</v>
      </c>
    </row>
    <row r="8" spans="1:8" s="37" customFormat="1" ht="25.5" customHeight="1" x14ac:dyDescent="0.35">
      <c r="A8" s="163" t="s">
        <v>3</v>
      </c>
      <c r="B8" s="164"/>
      <c r="C8" s="164"/>
      <c r="D8" s="164"/>
      <c r="E8" s="164"/>
      <c r="F8" s="164"/>
      <c r="G8" s="164"/>
      <c r="H8" s="165"/>
    </row>
    <row r="9" spans="1:8" s="40" customFormat="1" ht="43.5" x14ac:dyDescent="0.35">
      <c r="A9" s="38">
        <v>1</v>
      </c>
      <c r="B9" s="114"/>
      <c r="C9" s="114"/>
      <c r="D9" s="39" t="s">
        <v>111</v>
      </c>
      <c r="E9" s="129" t="s">
        <v>4</v>
      </c>
      <c r="F9" s="38">
        <v>1</v>
      </c>
      <c r="G9" s="115">
        <v>0</v>
      </c>
      <c r="H9" s="35">
        <f>SUM(G9)*F9</f>
        <v>0</v>
      </c>
    </row>
    <row r="10" spans="1:8" s="40" customFormat="1" ht="43.5" x14ac:dyDescent="0.35">
      <c r="A10" s="38">
        <v>2</v>
      </c>
      <c r="B10" s="114"/>
      <c r="C10" s="114"/>
      <c r="D10" s="39" t="s">
        <v>41</v>
      </c>
      <c r="E10" s="129" t="s">
        <v>4</v>
      </c>
      <c r="F10" s="38">
        <v>1</v>
      </c>
      <c r="G10" s="115">
        <v>0</v>
      </c>
      <c r="H10" s="35">
        <f t="shared" ref="H10:H13" si="0">SUM(G10)*F10</f>
        <v>0</v>
      </c>
    </row>
    <row r="11" spans="1:8" s="40" customFormat="1" ht="87" x14ac:dyDescent="0.35">
      <c r="A11" s="38">
        <v>3</v>
      </c>
      <c r="B11" s="114"/>
      <c r="C11" s="114"/>
      <c r="D11" s="39" t="s">
        <v>103</v>
      </c>
      <c r="E11" s="129" t="s">
        <v>4</v>
      </c>
      <c r="F11" s="38">
        <v>1</v>
      </c>
      <c r="G11" s="115">
        <v>0</v>
      </c>
      <c r="H11" s="35">
        <f t="shared" si="0"/>
        <v>0</v>
      </c>
    </row>
    <row r="12" spans="1:8" s="40" customFormat="1" ht="29" x14ac:dyDescent="0.35">
      <c r="A12" s="38">
        <v>4</v>
      </c>
      <c r="B12" s="114"/>
      <c r="C12" s="114"/>
      <c r="D12" s="39" t="s">
        <v>26</v>
      </c>
      <c r="E12" s="129" t="s">
        <v>4</v>
      </c>
      <c r="F12" s="38">
        <v>1</v>
      </c>
      <c r="G12" s="115">
        <v>0</v>
      </c>
      <c r="H12" s="35">
        <f t="shared" si="0"/>
        <v>0</v>
      </c>
    </row>
    <row r="13" spans="1:8" s="40" customFormat="1" ht="87" x14ac:dyDescent="0.35">
      <c r="A13" s="38">
        <v>5</v>
      </c>
      <c r="B13" s="114"/>
      <c r="C13" s="114"/>
      <c r="D13" s="39" t="s">
        <v>107</v>
      </c>
      <c r="E13" s="129" t="s">
        <v>4</v>
      </c>
      <c r="F13" s="38">
        <v>1</v>
      </c>
      <c r="G13" s="115">
        <v>0</v>
      </c>
      <c r="H13" s="35">
        <f t="shared" si="0"/>
        <v>0</v>
      </c>
    </row>
    <row r="14" spans="1:8" s="41" customFormat="1" ht="18" customHeight="1" x14ac:dyDescent="0.35">
      <c r="A14" s="169"/>
      <c r="B14" s="170"/>
      <c r="C14" s="170"/>
      <c r="D14" s="170"/>
      <c r="E14" s="170"/>
      <c r="F14" s="170"/>
      <c r="G14" s="171"/>
      <c r="H14" s="140">
        <f>SUM(H9:H13)</f>
        <v>0</v>
      </c>
    </row>
    <row r="15" spans="1:8" s="42" customFormat="1" ht="25" customHeight="1" x14ac:dyDescent="0.35">
      <c r="A15" s="166" t="s">
        <v>10</v>
      </c>
      <c r="B15" s="167"/>
      <c r="C15" s="167"/>
      <c r="D15" s="167"/>
      <c r="E15" s="167"/>
      <c r="F15" s="167"/>
      <c r="G15" s="167"/>
      <c r="H15" s="168"/>
    </row>
    <row r="16" spans="1:8" s="41" customFormat="1" ht="43.5" x14ac:dyDescent="0.35">
      <c r="A16" s="74">
        <v>6</v>
      </c>
      <c r="B16" s="119"/>
      <c r="C16" s="120"/>
      <c r="D16" s="75" t="s">
        <v>108</v>
      </c>
      <c r="E16" s="130" t="s">
        <v>4</v>
      </c>
      <c r="F16" s="64">
        <v>10</v>
      </c>
      <c r="G16" s="116">
        <v>0</v>
      </c>
      <c r="H16" s="65">
        <f t="shared" ref="H16:H17" si="1">SUM(G16)*F16</f>
        <v>0</v>
      </c>
    </row>
    <row r="17" spans="1:10" s="41" customFormat="1" ht="43.5" x14ac:dyDescent="0.35">
      <c r="A17" s="38">
        <v>7</v>
      </c>
      <c r="B17" s="120"/>
      <c r="C17" s="120"/>
      <c r="D17" s="76" t="s">
        <v>109</v>
      </c>
      <c r="E17" s="129" t="s">
        <v>4</v>
      </c>
      <c r="F17" s="38">
        <v>10</v>
      </c>
      <c r="G17" s="115">
        <v>0</v>
      </c>
      <c r="H17" s="35">
        <f t="shared" si="1"/>
        <v>0</v>
      </c>
    </row>
    <row r="18" spans="1:10" s="42" customFormat="1" ht="18" customHeight="1" x14ac:dyDescent="0.35">
      <c r="A18" s="169"/>
      <c r="B18" s="170"/>
      <c r="C18" s="170"/>
      <c r="D18" s="170"/>
      <c r="E18" s="170"/>
      <c r="F18" s="170"/>
      <c r="G18" s="171"/>
      <c r="H18" s="140">
        <f>SUM(H16:H17)</f>
        <v>0</v>
      </c>
    </row>
    <row r="19" spans="1:10" s="37" customFormat="1" ht="25" customHeight="1" x14ac:dyDescent="0.35">
      <c r="A19" s="166" t="s">
        <v>112</v>
      </c>
      <c r="B19" s="167"/>
      <c r="C19" s="167"/>
      <c r="D19" s="167"/>
      <c r="E19" s="167"/>
      <c r="F19" s="167"/>
      <c r="G19" s="167"/>
      <c r="H19" s="168"/>
    </row>
    <row r="20" spans="1:10" s="40" customFormat="1" ht="116" x14ac:dyDescent="0.35">
      <c r="A20" s="43">
        <v>8</v>
      </c>
      <c r="B20" s="118"/>
      <c r="C20" s="118"/>
      <c r="D20" s="44" t="s">
        <v>39</v>
      </c>
      <c r="E20" s="131" t="s">
        <v>4</v>
      </c>
      <c r="F20" s="43">
        <v>1</v>
      </c>
      <c r="G20" s="117">
        <v>0</v>
      </c>
      <c r="H20" s="36">
        <f>SUM(G20)*F20</f>
        <v>0</v>
      </c>
    </row>
    <row r="21" spans="1:10" s="45" customFormat="1" ht="72.5" x14ac:dyDescent="0.35">
      <c r="A21" s="43">
        <v>9</v>
      </c>
      <c r="B21" s="118"/>
      <c r="C21" s="118"/>
      <c r="D21" s="44" t="s">
        <v>28</v>
      </c>
      <c r="E21" s="131" t="s">
        <v>4</v>
      </c>
      <c r="F21" s="43">
        <v>1</v>
      </c>
      <c r="G21" s="117">
        <v>0</v>
      </c>
      <c r="H21" s="36">
        <f>SUM(G21)*F21</f>
        <v>0</v>
      </c>
    </row>
    <row r="22" spans="1:10" s="42" customFormat="1" ht="18" customHeight="1" thickBot="1" x14ac:dyDescent="0.4">
      <c r="A22" s="169"/>
      <c r="B22" s="170"/>
      <c r="C22" s="170"/>
      <c r="D22" s="170"/>
      <c r="E22" s="170"/>
      <c r="F22" s="170"/>
      <c r="G22" s="171"/>
      <c r="H22" s="140">
        <f>SUM(H20:H21)</f>
        <v>0</v>
      </c>
      <c r="J22" s="41"/>
    </row>
    <row r="23" spans="1:10" s="37" customFormat="1" ht="25" customHeight="1" thickBot="1" x14ac:dyDescent="0.4">
      <c r="A23" s="161" t="s">
        <v>81</v>
      </c>
      <c r="B23" s="162"/>
      <c r="C23" s="162"/>
      <c r="D23" s="162"/>
      <c r="E23" s="162"/>
      <c r="F23" s="162"/>
      <c r="G23" s="162"/>
      <c r="H23" s="77">
        <f>SUM(H22,H18,H14)</f>
        <v>0</v>
      </c>
    </row>
    <row r="26" spans="1:10" ht="32.5" customHeight="1" x14ac:dyDescent="0.35">
      <c r="A26" s="157" t="s">
        <v>102</v>
      </c>
      <c r="B26" s="157"/>
      <c r="C26" s="157"/>
      <c r="D26" s="157"/>
      <c r="E26" s="157"/>
      <c r="F26" s="157"/>
      <c r="G26" s="157"/>
      <c r="H26" s="157"/>
    </row>
    <row r="27" spans="1:10" x14ac:dyDescent="0.35">
      <c r="A27" s="66"/>
    </row>
  </sheetData>
  <sheetProtection sheet="1" objects="1" scenarios="1"/>
  <mergeCells count="10">
    <mergeCell ref="A26:H26"/>
    <mergeCell ref="A5:H5"/>
    <mergeCell ref="A23:G23"/>
    <mergeCell ref="A8:H8"/>
    <mergeCell ref="A15:H15"/>
    <mergeCell ref="A19:H19"/>
    <mergeCell ref="A14:G14"/>
    <mergeCell ref="A18:G18"/>
    <mergeCell ref="A22:G22"/>
    <mergeCell ref="A6:H6"/>
  </mergeCells>
  <pageMargins left="0.19685039370078741" right="0.19685039370078741" top="0.15748031496062992" bottom="0.35433070866141736" header="0.15748031496062992" footer="0.15748031496062992"/>
  <pageSetup paperSize="9" scale="76" firstPageNumber="0" fitToHeight="0" orientation="landscape" r:id="rId1"/>
  <headerFooter alignWithMargins="0">
    <oddFooter>&amp;C&amp;P</oddFooter>
  </headerFooter>
  <rowBreaks count="1" manualBreakCount="1">
    <brk id="18"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29"/>
  <sheetViews>
    <sheetView zoomScale="85" zoomScaleNormal="85" workbookViewId="0">
      <pane ySplit="7" topLeftCell="A8" activePane="bottomLeft" state="frozen"/>
      <selection pane="bottomLeft" activeCell="B9" sqref="B9"/>
    </sheetView>
  </sheetViews>
  <sheetFormatPr defaultColWidth="9.1796875" defaultRowHeight="12.5" x14ac:dyDescent="0.35"/>
  <cols>
    <col min="1" max="1" width="8" style="4" customWidth="1"/>
    <col min="2" max="2" width="14" style="4" customWidth="1"/>
    <col min="3" max="3" width="18.7265625" style="4" bestFit="1" customWidth="1"/>
    <col min="4" max="4" width="79.7265625" style="5" customWidth="1"/>
    <col min="5" max="5" width="12.6328125" style="4" bestFit="1" customWidth="1"/>
    <col min="6" max="6" width="8.1796875" style="1" customWidth="1"/>
    <col min="7" max="7" width="16.81640625" style="6" customWidth="1"/>
    <col min="8" max="8" width="23" style="4" bestFit="1" customWidth="1"/>
    <col min="9" max="16384" width="9.1796875" style="4"/>
  </cols>
  <sheetData>
    <row r="1" spans="1:8" s="10" customFormat="1" ht="15.5" x14ac:dyDescent="0.35">
      <c r="A1" s="72" t="s">
        <v>69</v>
      </c>
      <c r="B1" s="69"/>
      <c r="C1" s="70"/>
      <c r="D1" s="70"/>
    </row>
    <row r="2" spans="1:8" s="10" customFormat="1" ht="15.5" x14ac:dyDescent="0.35">
      <c r="A2" s="72" t="s">
        <v>70</v>
      </c>
      <c r="B2" s="69"/>
      <c r="C2" s="70"/>
      <c r="D2" s="70"/>
    </row>
    <row r="3" spans="1:8" s="10" customFormat="1" ht="15.5" x14ac:dyDescent="0.35">
      <c r="A3" s="73" t="s">
        <v>85</v>
      </c>
      <c r="B3" s="71"/>
    </row>
    <row r="4" spans="1:8" s="10" customFormat="1" ht="15" thickBot="1" x14ac:dyDescent="0.4">
      <c r="A4" s="71"/>
      <c r="B4" s="71"/>
    </row>
    <row r="5" spans="1:8" s="21" customFormat="1" ht="25.5" customHeight="1" x14ac:dyDescent="0.35">
      <c r="A5" s="158" t="s">
        <v>62</v>
      </c>
      <c r="B5" s="159"/>
      <c r="C5" s="159"/>
      <c r="D5" s="159"/>
      <c r="E5" s="159"/>
      <c r="F5" s="159"/>
      <c r="G5" s="159"/>
      <c r="H5" s="160"/>
    </row>
    <row r="6" spans="1:8" s="37" customFormat="1" ht="32" customHeight="1" thickBot="1" x14ac:dyDescent="0.4">
      <c r="A6" s="172" t="s">
        <v>106</v>
      </c>
      <c r="B6" s="173"/>
      <c r="C6" s="173"/>
      <c r="D6" s="173"/>
      <c r="E6" s="173"/>
      <c r="F6" s="173"/>
      <c r="G6" s="173"/>
      <c r="H6" s="174"/>
    </row>
    <row r="7" spans="1:8" s="37" customFormat="1" ht="29" x14ac:dyDescent="0.35">
      <c r="A7" s="67" t="s">
        <v>0</v>
      </c>
      <c r="B7" s="67" t="s">
        <v>68</v>
      </c>
      <c r="C7" s="67" t="s">
        <v>78</v>
      </c>
      <c r="D7" s="67" t="s">
        <v>1</v>
      </c>
      <c r="E7" s="67" t="s">
        <v>80</v>
      </c>
      <c r="F7" s="67" t="s">
        <v>2</v>
      </c>
      <c r="G7" s="68" t="s">
        <v>67</v>
      </c>
      <c r="H7" s="139" t="s">
        <v>79</v>
      </c>
    </row>
    <row r="8" spans="1:8" s="1" customFormat="1" ht="25" customHeight="1" x14ac:dyDescent="0.35">
      <c r="A8" s="175" t="s">
        <v>3</v>
      </c>
      <c r="B8" s="176"/>
      <c r="C8" s="176"/>
      <c r="D8" s="176"/>
      <c r="E8" s="176"/>
      <c r="F8" s="176"/>
      <c r="G8" s="176"/>
      <c r="H8" s="177"/>
    </row>
    <row r="9" spans="1:8" s="18" customFormat="1" ht="43.5" x14ac:dyDescent="0.35">
      <c r="A9" s="25">
        <v>10</v>
      </c>
      <c r="B9" s="114"/>
      <c r="C9" s="114"/>
      <c r="D9" s="26" t="s">
        <v>111</v>
      </c>
      <c r="E9" s="127" t="s">
        <v>4</v>
      </c>
      <c r="F9" s="25">
        <v>1</v>
      </c>
      <c r="G9" s="115">
        <v>0</v>
      </c>
      <c r="H9" s="28">
        <f>SUM(G9)*F9</f>
        <v>0</v>
      </c>
    </row>
    <row r="10" spans="1:8" s="18" customFormat="1" ht="43.5" x14ac:dyDescent="0.35">
      <c r="A10" s="25">
        <v>11</v>
      </c>
      <c r="B10" s="114"/>
      <c r="C10" s="114"/>
      <c r="D10" s="26" t="s">
        <v>41</v>
      </c>
      <c r="E10" s="127" t="s">
        <v>4</v>
      </c>
      <c r="F10" s="25">
        <v>1</v>
      </c>
      <c r="G10" s="115">
        <v>0</v>
      </c>
      <c r="H10" s="28">
        <f t="shared" ref="H10:H13" si="0">SUM(G10)*F10</f>
        <v>0</v>
      </c>
    </row>
    <row r="11" spans="1:8" s="18" customFormat="1" ht="87" x14ac:dyDescent="0.35">
      <c r="A11" s="25">
        <v>12</v>
      </c>
      <c r="B11" s="114"/>
      <c r="C11" s="114"/>
      <c r="D11" s="26" t="s">
        <v>103</v>
      </c>
      <c r="E11" s="127" t="s">
        <v>4</v>
      </c>
      <c r="F11" s="25">
        <v>1</v>
      </c>
      <c r="G11" s="115">
        <v>0</v>
      </c>
      <c r="H11" s="28">
        <f t="shared" si="0"/>
        <v>0</v>
      </c>
    </row>
    <row r="12" spans="1:8" s="18" customFormat="1" ht="29" x14ac:dyDescent="0.35">
      <c r="A12" s="25">
        <v>13</v>
      </c>
      <c r="B12" s="114"/>
      <c r="C12" s="114"/>
      <c r="D12" s="26" t="s">
        <v>26</v>
      </c>
      <c r="E12" s="127" t="s">
        <v>4</v>
      </c>
      <c r="F12" s="25">
        <v>1</v>
      </c>
      <c r="G12" s="115">
        <v>0</v>
      </c>
      <c r="H12" s="28">
        <f t="shared" si="0"/>
        <v>0</v>
      </c>
    </row>
    <row r="13" spans="1:8" s="18" customFormat="1" ht="87" x14ac:dyDescent="0.35">
      <c r="A13" s="25">
        <v>14</v>
      </c>
      <c r="B13" s="114"/>
      <c r="C13" s="114"/>
      <c r="D13" s="26" t="s">
        <v>107</v>
      </c>
      <c r="E13" s="127" t="s">
        <v>4</v>
      </c>
      <c r="F13" s="25">
        <v>1</v>
      </c>
      <c r="G13" s="115">
        <v>0</v>
      </c>
      <c r="H13" s="28">
        <f t="shared" si="0"/>
        <v>0</v>
      </c>
    </row>
    <row r="14" spans="1:8" s="3" customFormat="1" ht="18" customHeight="1" x14ac:dyDescent="0.35">
      <c r="A14" s="178"/>
      <c r="B14" s="179"/>
      <c r="C14" s="179"/>
      <c r="D14" s="179"/>
      <c r="E14" s="179"/>
      <c r="F14" s="179"/>
      <c r="G14" s="180"/>
      <c r="H14" s="33">
        <f>SUM(H9:H13)</f>
        <v>0</v>
      </c>
    </row>
    <row r="15" spans="1:8" s="3" customFormat="1" ht="25.5" customHeight="1" x14ac:dyDescent="0.35">
      <c r="A15" s="175" t="s">
        <v>10</v>
      </c>
      <c r="B15" s="176"/>
      <c r="C15" s="176"/>
      <c r="D15" s="176"/>
      <c r="E15" s="176"/>
      <c r="F15" s="176"/>
      <c r="G15" s="176"/>
      <c r="H15" s="177"/>
    </row>
    <row r="16" spans="1:8" s="20" customFormat="1" ht="45" customHeight="1" x14ac:dyDescent="0.35">
      <c r="A16" s="25">
        <v>15</v>
      </c>
      <c r="B16" s="120"/>
      <c r="C16" s="120"/>
      <c r="D16" s="93" t="s">
        <v>108</v>
      </c>
      <c r="E16" s="132" t="s">
        <v>4</v>
      </c>
      <c r="F16" s="23">
        <v>8</v>
      </c>
      <c r="G16" s="115">
        <v>0</v>
      </c>
      <c r="H16" s="29">
        <f t="shared" ref="H16:H17" si="1">SUM(G16)*F16</f>
        <v>0</v>
      </c>
    </row>
    <row r="17" spans="1:8" s="20" customFormat="1" ht="47.25" customHeight="1" x14ac:dyDescent="0.35">
      <c r="A17" s="25">
        <v>16</v>
      </c>
      <c r="B17" s="120"/>
      <c r="C17" s="120"/>
      <c r="D17" s="93" t="s">
        <v>109</v>
      </c>
      <c r="E17" s="132" t="s">
        <v>4</v>
      </c>
      <c r="F17" s="24">
        <v>8</v>
      </c>
      <c r="G17" s="115">
        <v>0</v>
      </c>
      <c r="H17" s="28">
        <f t="shared" si="1"/>
        <v>0</v>
      </c>
    </row>
    <row r="18" spans="1:8" s="3" customFormat="1" ht="18" customHeight="1" x14ac:dyDescent="0.35">
      <c r="A18" s="61"/>
      <c r="B18" s="62"/>
      <c r="C18" s="62"/>
      <c r="D18" s="62"/>
      <c r="E18" s="62"/>
      <c r="F18" s="62"/>
      <c r="G18" s="63"/>
      <c r="H18" s="34">
        <f>SUM(H16:H17)</f>
        <v>0</v>
      </c>
    </row>
    <row r="19" spans="1:8" s="1" customFormat="1" ht="25" customHeight="1" x14ac:dyDescent="0.35">
      <c r="A19" s="175" t="s">
        <v>25</v>
      </c>
      <c r="B19" s="176"/>
      <c r="C19" s="176"/>
      <c r="D19" s="176"/>
      <c r="E19" s="176"/>
      <c r="F19" s="176"/>
      <c r="G19" s="176"/>
      <c r="H19" s="177"/>
    </row>
    <row r="20" spans="1:8" s="18" customFormat="1" ht="116" x14ac:dyDescent="0.35">
      <c r="A20" s="30">
        <v>17</v>
      </c>
      <c r="B20" s="118"/>
      <c r="C20" s="118"/>
      <c r="D20" s="31" t="s">
        <v>39</v>
      </c>
      <c r="E20" s="128" t="s">
        <v>4</v>
      </c>
      <c r="F20" s="30">
        <v>1</v>
      </c>
      <c r="G20" s="117">
        <v>0</v>
      </c>
      <c r="H20" s="32">
        <f>SUM(G20)*F20</f>
        <v>0</v>
      </c>
    </row>
    <row r="21" spans="1:8" s="17" customFormat="1" ht="72.5" x14ac:dyDescent="0.35">
      <c r="A21" s="30">
        <v>18</v>
      </c>
      <c r="B21" s="118"/>
      <c r="C21" s="118"/>
      <c r="D21" s="31" t="s">
        <v>28</v>
      </c>
      <c r="E21" s="128" t="s">
        <v>4</v>
      </c>
      <c r="F21" s="30">
        <v>1</v>
      </c>
      <c r="G21" s="117">
        <v>0</v>
      </c>
      <c r="H21" s="32">
        <f>SUM(G21)*F21</f>
        <v>0</v>
      </c>
    </row>
    <row r="22" spans="1:8" s="3" customFormat="1" ht="18" customHeight="1" thickBot="1" x14ac:dyDescent="0.4">
      <c r="A22" s="181"/>
      <c r="B22" s="182"/>
      <c r="C22" s="182"/>
      <c r="D22" s="182"/>
      <c r="E22" s="182"/>
      <c r="F22" s="182"/>
      <c r="G22" s="183"/>
      <c r="H22" s="33">
        <f>SUM(H20:H21)</f>
        <v>0</v>
      </c>
    </row>
    <row r="23" spans="1:8" s="1" customFormat="1" ht="25" customHeight="1" thickBot="1" x14ac:dyDescent="0.4">
      <c r="A23" s="161" t="s">
        <v>81</v>
      </c>
      <c r="B23" s="162"/>
      <c r="C23" s="162"/>
      <c r="D23" s="162"/>
      <c r="E23" s="162"/>
      <c r="F23" s="162"/>
      <c r="G23" s="162"/>
      <c r="H23" s="77">
        <f>SUM(H22,H18,H14)</f>
        <v>0</v>
      </c>
    </row>
    <row r="24" spans="1:8" s="46" customFormat="1" ht="14.5" x14ac:dyDescent="0.35">
      <c r="D24" s="47"/>
      <c r="F24" s="37"/>
      <c r="G24" s="48"/>
    </row>
    <row r="25" spans="1:8" s="46" customFormat="1" ht="14.5" x14ac:dyDescent="0.35">
      <c r="D25" s="47"/>
      <c r="F25" s="37"/>
      <c r="G25" s="48"/>
    </row>
    <row r="26" spans="1:8" s="46" customFormat="1" ht="32.5" customHeight="1" x14ac:dyDescent="0.35">
      <c r="A26" s="157" t="s">
        <v>102</v>
      </c>
      <c r="B26" s="157"/>
      <c r="C26" s="157"/>
      <c r="D26" s="157"/>
      <c r="E26" s="157"/>
      <c r="F26" s="157"/>
      <c r="G26" s="157"/>
      <c r="H26" s="157"/>
    </row>
    <row r="27" spans="1:8" s="45" customFormat="1" ht="17" x14ac:dyDescent="0.35">
      <c r="A27" s="78"/>
      <c r="B27" s="78"/>
      <c r="C27" s="78"/>
      <c r="D27" s="78"/>
      <c r="E27" s="78"/>
      <c r="F27" s="78"/>
      <c r="G27" s="78"/>
      <c r="H27" s="78"/>
    </row>
    <row r="28" spans="1:8" s="1" customFormat="1" ht="18" customHeight="1" x14ac:dyDescent="0.35">
      <c r="A28" s="146"/>
      <c r="B28" s="146"/>
      <c r="C28" s="146"/>
      <c r="D28" s="146"/>
      <c r="E28" s="146"/>
      <c r="F28" s="146"/>
      <c r="G28" s="146"/>
    </row>
    <row r="29" spans="1:8" x14ac:dyDescent="0.35">
      <c r="A29" s="1"/>
      <c r="B29" s="1"/>
      <c r="C29" s="1"/>
      <c r="D29" s="8"/>
      <c r="E29" s="1"/>
      <c r="G29" s="9"/>
    </row>
  </sheetData>
  <sheetProtection sheet="1" objects="1"/>
  <mergeCells count="9">
    <mergeCell ref="A23:G23"/>
    <mergeCell ref="A5:H5"/>
    <mergeCell ref="A8:H8"/>
    <mergeCell ref="A26:H26"/>
    <mergeCell ref="A14:G14"/>
    <mergeCell ref="A15:H15"/>
    <mergeCell ref="A19:H19"/>
    <mergeCell ref="A22:G22"/>
    <mergeCell ref="A6:H6"/>
  </mergeCells>
  <pageMargins left="0.2" right="0.2" top="0.17" bottom="0.35" header="0.17" footer="0.17"/>
  <pageSetup paperSize="9" scale="79" firstPageNumber="0" fitToHeight="0" orientation="landscape" r:id="rId1"/>
  <headerFooter alignWithMargins="0">
    <oddFooter>&amp;C&amp;P</oddFooter>
  </headerFooter>
  <rowBreaks count="1" manualBreakCount="1">
    <brk id="1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54"/>
  <sheetViews>
    <sheetView zoomScale="85" zoomScaleNormal="85" workbookViewId="0">
      <pane ySplit="7" topLeftCell="A8" activePane="bottomLeft" state="frozen"/>
      <selection pane="bottomLeft" activeCell="B9" sqref="B9"/>
    </sheetView>
  </sheetViews>
  <sheetFormatPr defaultColWidth="9.1796875" defaultRowHeight="12.5" x14ac:dyDescent="0.35"/>
  <cols>
    <col min="1" max="1" width="8" style="4" customWidth="1"/>
    <col min="2" max="2" width="19.81640625" style="4" customWidth="1"/>
    <col min="3" max="3" width="20.1796875" style="4" customWidth="1"/>
    <col min="4" max="4" width="79.7265625" style="5" customWidth="1"/>
    <col min="5" max="5" width="12.6328125" style="4" bestFit="1" customWidth="1"/>
    <col min="6" max="6" width="8.1796875" style="1" customWidth="1"/>
    <col min="7" max="7" width="16.81640625" style="6" customWidth="1"/>
    <col min="8" max="8" width="23" style="4" bestFit="1" customWidth="1"/>
    <col min="9" max="16384" width="9.1796875" style="4"/>
  </cols>
  <sheetData>
    <row r="1" spans="1:8" s="10" customFormat="1" ht="15.5" x14ac:dyDescent="0.35">
      <c r="A1" s="72" t="s">
        <v>69</v>
      </c>
      <c r="B1" s="69"/>
      <c r="C1" s="70"/>
      <c r="D1" s="70"/>
    </row>
    <row r="2" spans="1:8" s="10" customFormat="1" ht="15.5" x14ac:dyDescent="0.35">
      <c r="A2" s="72" t="s">
        <v>70</v>
      </c>
      <c r="B2" s="69"/>
      <c r="C2" s="70"/>
      <c r="D2" s="70"/>
    </row>
    <row r="3" spans="1:8" s="10" customFormat="1" ht="15.5" x14ac:dyDescent="0.35">
      <c r="A3" s="73" t="s">
        <v>85</v>
      </c>
      <c r="B3" s="71"/>
    </row>
    <row r="4" spans="1:8" s="10" customFormat="1" ht="15" thickBot="1" x14ac:dyDescent="0.4">
      <c r="A4" s="71"/>
      <c r="B4" s="71"/>
    </row>
    <row r="5" spans="1:8" s="21" customFormat="1" ht="25.5" customHeight="1" x14ac:dyDescent="0.35">
      <c r="A5" s="158" t="s">
        <v>91</v>
      </c>
      <c r="B5" s="159"/>
      <c r="C5" s="159"/>
      <c r="D5" s="159"/>
      <c r="E5" s="159"/>
      <c r="F5" s="159"/>
      <c r="G5" s="159"/>
      <c r="H5" s="160"/>
    </row>
    <row r="6" spans="1:8" s="37" customFormat="1" ht="32" customHeight="1" thickBot="1" x14ac:dyDescent="0.4">
      <c r="A6" s="172" t="s">
        <v>106</v>
      </c>
      <c r="B6" s="173"/>
      <c r="C6" s="173"/>
      <c r="D6" s="173"/>
      <c r="E6" s="173"/>
      <c r="F6" s="173"/>
      <c r="G6" s="173"/>
      <c r="H6" s="174"/>
    </row>
    <row r="7" spans="1:8" s="37" customFormat="1" ht="29" x14ac:dyDescent="0.35">
      <c r="A7" s="67" t="s">
        <v>0</v>
      </c>
      <c r="B7" s="67" t="s">
        <v>68</v>
      </c>
      <c r="C7" s="67" t="s">
        <v>78</v>
      </c>
      <c r="D7" s="67" t="s">
        <v>1</v>
      </c>
      <c r="E7" s="67" t="s">
        <v>80</v>
      </c>
      <c r="F7" s="67" t="s">
        <v>2</v>
      </c>
      <c r="G7" s="68" t="s">
        <v>67</v>
      </c>
      <c r="H7" s="139" t="s">
        <v>79</v>
      </c>
    </row>
    <row r="8" spans="1:8" s="1" customFormat="1" ht="25.5" customHeight="1" x14ac:dyDescent="0.35">
      <c r="A8" s="184" t="s">
        <v>3</v>
      </c>
      <c r="B8" s="185"/>
      <c r="C8" s="185"/>
      <c r="D8" s="185"/>
      <c r="E8" s="185"/>
      <c r="F8" s="185"/>
      <c r="G8" s="185"/>
      <c r="H8" s="186"/>
    </row>
    <row r="9" spans="1:8" s="18" customFormat="1" ht="43.5" x14ac:dyDescent="0.35">
      <c r="A9" s="19">
        <v>19</v>
      </c>
      <c r="B9" s="121"/>
      <c r="C9" s="121"/>
      <c r="D9" s="26" t="s">
        <v>111</v>
      </c>
      <c r="E9" s="127" t="s">
        <v>4</v>
      </c>
      <c r="F9" s="25">
        <v>1</v>
      </c>
      <c r="G9" s="115">
        <v>0</v>
      </c>
      <c r="H9" s="28">
        <f>SUM(G9)*F9</f>
        <v>0</v>
      </c>
    </row>
    <row r="10" spans="1:8" s="18" customFormat="1" ht="43.5" x14ac:dyDescent="0.35">
      <c r="A10" s="19">
        <v>20</v>
      </c>
      <c r="B10" s="121"/>
      <c r="C10" s="121"/>
      <c r="D10" s="26" t="s">
        <v>41</v>
      </c>
      <c r="E10" s="127" t="s">
        <v>4</v>
      </c>
      <c r="F10" s="25">
        <v>1</v>
      </c>
      <c r="G10" s="115">
        <v>0</v>
      </c>
      <c r="H10" s="28">
        <f t="shared" ref="H10:H13" si="0">SUM(G10)*F10</f>
        <v>0</v>
      </c>
    </row>
    <row r="11" spans="1:8" s="18" customFormat="1" ht="87" x14ac:dyDescent="0.35">
      <c r="A11" s="19">
        <v>21</v>
      </c>
      <c r="B11" s="121"/>
      <c r="C11" s="121"/>
      <c r="D11" s="26" t="s">
        <v>103</v>
      </c>
      <c r="E11" s="127" t="s">
        <v>4</v>
      </c>
      <c r="F11" s="25">
        <v>1</v>
      </c>
      <c r="G11" s="115">
        <v>0</v>
      </c>
      <c r="H11" s="28">
        <f t="shared" si="0"/>
        <v>0</v>
      </c>
    </row>
    <row r="12" spans="1:8" s="18" customFormat="1" ht="29" x14ac:dyDescent="0.35">
      <c r="A12" s="19">
        <v>22</v>
      </c>
      <c r="B12" s="121"/>
      <c r="C12" s="121"/>
      <c r="D12" s="26" t="s">
        <v>26</v>
      </c>
      <c r="E12" s="127" t="s">
        <v>4</v>
      </c>
      <c r="F12" s="25">
        <v>1</v>
      </c>
      <c r="G12" s="115">
        <v>0</v>
      </c>
      <c r="H12" s="28">
        <f t="shared" si="0"/>
        <v>0</v>
      </c>
    </row>
    <row r="13" spans="1:8" s="18" customFormat="1" ht="72.5" x14ac:dyDescent="0.35">
      <c r="A13" s="19">
        <v>23</v>
      </c>
      <c r="B13" s="121"/>
      <c r="C13" s="121"/>
      <c r="D13" s="26" t="s">
        <v>5</v>
      </c>
      <c r="E13" s="127" t="s">
        <v>4</v>
      </c>
      <c r="F13" s="25">
        <v>1</v>
      </c>
      <c r="G13" s="115">
        <v>0</v>
      </c>
      <c r="H13" s="28">
        <f t="shared" si="0"/>
        <v>0</v>
      </c>
    </row>
    <row r="14" spans="1:8" s="3" customFormat="1" ht="18" customHeight="1" x14ac:dyDescent="0.35">
      <c r="A14" s="187"/>
      <c r="B14" s="188"/>
      <c r="C14" s="188"/>
      <c r="D14" s="188"/>
      <c r="E14" s="188"/>
      <c r="F14" s="188"/>
      <c r="G14" s="189"/>
      <c r="H14" s="33">
        <f>SUM(H9:H13)</f>
        <v>0</v>
      </c>
    </row>
    <row r="15" spans="1:8" s="1" customFormat="1" ht="25.5" customHeight="1" x14ac:dyDescent="0.35">
      <c r="A15" s="184" t="s">
        <v>6</v>
      </c>
      <c r="B15" s="185"/>
      <c r="C15" s="185"/>
      <c r="D15" s="185"/>
      <c r="E15" s="185"/>
      <c r="F15" s="185"/>
      <c r="G15" s="185"/>
      <c r="H15" s="186"/>
    </row>
    <row r="16" spans="1:8" s="18" customFormat="1" ht="116" x14ac:dyDescent="0.35">
      <c r="A16" s="16">
        <v>24</v>
      </c>
      <c r="B16" s="122"/>
      <c r="C16" s="122"/>
      <c r="D16" s="31" t="s">
        <v>47</v>
      </c>
      <c r="E16" s="128" t="s">
        <v>4</v>
      </c>
      <c r="F16" s="30">
        <v>5</v>
      </c>
      <c r="G16" s="117">
        <v>0</v>
      </c>
      <c r="H16" s="32">
        <f>SUM(G16)*F16</f>
        <v>0</v>
      </c>
    </row>
    <row r="17" spans="1:8" s="18" customFormat="1" ht="116" x14ac:dyDescent="0.35">
      <c r="A17" s="16">
        <v>25</v>
      </c>
      <c r="B17" s="122"/>
      <c r="C17" s="122"/>
      <c r="D17" s="31" t="s">
        <v>39</v>
      </c>
      <c r="E17" s="128" t="s">
        <v>4</v>
      </c>
      <c r="F17" s="30">
        <v>1</v>
      </c>
      <c r="G17" s="117">
        <v>0</v>
      </c>
      <c r="H17" s="32">
        <f t="shared" ref="H17:H25" si="1">SUM(G17)*F17</f>
        <v>0</v>
      </c>
    </row>
    <row r="18" spans="1:8" s="18" customFormat="1" ht="72.5" x14ac:dyDescent="0.35">
      <c r="A18" s="16">
        <v>26</v>
      </c>
      <c r="B18" s="122"/>
      <c r="C18" s="122"/>
      <c r="D18" s="31" t="s">
        <v>28</v>
      </c>
      <c r="E18" s="128" t="s">
        <v>4</v>
      </c>
      <c r="F18" s="30">
        <v>1</v>
      </c>
      <c r="G18" s="117">
        <v>0</v>
      </c>
      <c r="H18" s="32">
        <f t="shared" si="1"/>
        <v>0</v>
      </c>
    </row>
    <row r="19" spans="1:8" s="18" customFormat="1" ht="101.5" x14ac:dyDescent="0.35">
      <c r="A19" s="16">
        <v>27</v>
      </c>
      <c r="B19" s="122"/>
      <c r="C19" s="122"/>
      <c r="D19" s="31" t="s">
        <v>29</v>
      </c>
      <c r="E19" s="128" t="s">
        <v>4</v>
      </c>
      <c r="F19" s="30">
        <v>5</v>
      </c>
      <c r="G19" s="117">
        <v>0</v>
      </c>
      <c r="H19" s="32">
        <f t="shared" si="1"/>
        <v>0</v>
      </c>
    </row>
    <row r="20" spans="1:8" s="49" customFormat="1" ht="14.5" x14ac:dyDescent="0.35">
      <c r="A20" s="16">
        <v>28</v>
      </c>
      <c r="B20" s="122"/>
      <c r="C20" s="122"/>
      <c r="D20" s="31" t="s">
        <v>30</v>
      </c>
      <c r="E20" s="128" t="s">
        <v>4</v>
      </c>
      <c r="F20" s="30">
        <v>5</v>
      </c>
      <c r="G20" s="117">
        <v>0</v>
      </c>
      <c r="H20" s="32">
        <f t="shared" si="1"/>
        <v>0</v>
      </c>
    </row>
    <row r="21" spans="1:8" s="18" customFormat="1" ht="58" x14ac:dyDescent="0.35">
      <c r="A21" s="16">
        <v>29</v>
      </c>
      <c r="B21" s="122"/>
      <c r="C21" s="122"/>
      <c r="D21" s="31" t="s">
        <v>31</v>
      </c>
      <c r="E21" s="128" t="s">
        <v>4</v>
      </c>
      <c r="F21" s="30">
        <v>1</v>
      </c>
      <c r="G21" s="117">
        <v>0</v>
      </c>
      <c r="H21" s="32">
        <f t="shared" si="1"/>
        <v>0</v>
      </c>
    </row>
    <row r="22" spans="1:8" s="18" customFormat="1" ht="58" x14ac:dyDescent="0.35">
      <c r="A22" s="16">
        <v>30</v>
      </c>
      <c r="B22" s="122"/>
      <c r="C22" s="122"/>
      <c r="D22" s="31" t="s">
        <v>33</v>
      </c>
      <c r="E22" s="128" t="s">
        <v>4</v>
      </c>
      <c r="F22" s="30">
        <v>1</v>
      </c>
      <c r="G22" s="117">
        <v>0</v>
      </c>
      <c r="H22" s="32">
        <f t="shared" si="1"/>
        <v>0</v>
      </c>
    </row>
    <row r="23" spans="1:8" s="18" customFormat="1" ht="29" x14ac:dyDescent="0.35">
      <c r="A23" s="16">
        <v>31</v>
      </c>
      <c r="B23" s="122"/>
      <c r="C23" s="122"/>
      <c r="D23" s="31" t="s">
        <v>7</v>
      </c>
      <c r="E23" s="128" t="s">
        <v>4</v>
      </c>
      <c r="F23" s="30">
        <v>1</v>
      </c>
      <c r="G23" s="117">
        <v>0</v>
      </c>
      <c r="H23" s="32">
        <f t="shared" si="1"/>
        <v>0</v>
      </c>
    </row>
    <row r="24" spans="1:8" s="18" customFormat="1" ht="72.5" x14ac:dyDescent="0.35">
      <c r="A24" s="16">
        <v>32</v>
      </c>
      <c r="B24" s="122"/>
      <c r="C24" s="122"/>
      <c r="D24" s="31" t="s">
        <v>8</v>
      </c>
      <c r="E24" s="128" t="s">
        <v>4</v>
      </c>
      <c r="F24" s="30">
        <v>1</v>
      </c>
      <c r="G24" s="117">
        <v>0</v>
      </c>
      <c r="H24" s="32">
        <f t="shared" si="1"/>
        <v>0</v>
      </c>
    </row>
    <row r="25" spans="1:8" s="18" customFormat="1" ht="29" x14ac:dyDescent="0.35">
      <c r="A25" s="16">
        <v>33</v>
      </c>
      <c r="B25" s="122"/>
      <c r="C25" s="122"/>
      <c r="D25" s="31" t="s">
        <v>9</v>
      </c>
      <c r="E25" s="128" t="s">
        <v>4</v>
      </c>
      <c r="F25" s="30">
        <v>1</v>
      </c>
      <c r="G25" s="117">
        <v>0</v>
      </c>
      <c r="H25" s="32">
        <f t="shared" si="1"/>
        <v>0</v>
      </c>
    </row>
    <row r="26" spans="1:8" s="3" customFormat="1" ht="18" customHeight="1" x14ac:dyDescent="0.35">
      <c r="A26" s="187"/>
      <c r="B26" s="188"/>
      <c r="C26" s="188"/>
      <c r="D26" s="188"/>
      <c r="E26" s="188"/>
      <c r="F26" s="188"/>
      <c r="G26" s="189"/>
      <c r="H26" s="33">
        <f>SUM(H16:H25)</f>
        <v>0</v>
      </c>
    </row>
    <row r="27" spans="1:8" s="1" customFormat="1" ht="25.5" customHeight="1" x14ac:dyDescent="0.35">
      <c r="A27" s="190" t="s">
        <v>10</v>
      </c>
      <c r="B27" s="191"/>
      <c r="C27" s="191"/>
      <c r="D27" s="191"/>
      <c r="E27" s="191"/>
      <c r="F27" s="191"/>
      <c r="G27" s="191"/>
      <c r="H27" s="192"/>
    </row>
    <row r="28" spans="1:8" s="18" customFormat="1" ht="275.5" x14ac:dyDescent="0.35">
      <c r="A28" s="90">
        <v>34</v>
      </c>
      <c r="B28" s="88"/>
      <c r="C28" s="88"/>
      <c r="D28" s="91" t="s">
        <v>48</v>
      </c>
      <c r="E28" s="133" t="s">
        <v>4</v>
      </c>
      <c r="F28" s="92">
        <v>1</v>
      </c>
      <c r="G28" s="124">
        <v>0</v>
      </c>
      <c r="H28" s="89">
        <f>SUM(G28)*F28</f>
        <v>0</v>
      </c>
    </row>
    <row r="29" spans="1:8" s="18" customFormat="1" ht="145" x14ac:dyDescent="0.35">
      <c r="A29" s="19">
        <v>35</v>
      </c>
      <c r="B29" s="123"/>
      <c r="C29" s="123"/>
      <c r="D29" s="50" t="s">
        <v>49</v>
      </c>
      <c r="E29" s="127" t="s">
        <v>4</v>
      </c>
      <c r="F29" s="51">
        <v>10</v>
      </c>
      <c r="G29" s="117">
        <v>0</v>
      </c>
      <c r="H29" s="28">
        <f t="shared" ref="H29:H36" si="2">SUM(G29)*F29</f>
        <v>0</v>
      </c>
    </row>
    <row r="30" spans="1:8" s="18" customFormat="1" ht="87" x14ac:dyDescent="0.35">
      <c r="A30" s="19">
        <v>36</v>
      </c>
      <c r="B30" s="27"/>
      <c r="C30" s="27"/>
      <c r="D30" s="52" t="s">
        <v>50</v>
      </c>
      <c r="E30" s="127" t="s">
        <v>4</v>
      </c>
      <c r="F30" s="24">
        <v>1</v>
      </c>
      <c r="G30" s="117">
        <v>0</v>
      </c>
      <c r="H30" s="28">
        <f t="shared" si="2"/>
        <v>0</v>
      </c>
    </row>
    <row r="31" spans="1:8" s="18" customFormat="1" ht="101.5" x14ac:dyDescent="0.35">
      <c r="A31" s="19">
        <v>37</v>
      </c>
      <c r="B31" s="27"/>
      <c r="C31" s="27"/>
      <c r="D31" s="52" t="s">
        <v>51</v>
      </c>
      <c r="E31" s="127" t="s">
        <v>4</v>
      </c>
      <c r="F31" s="24">
        <v>4</v>
      </c>
      <c r="G31" s="117">
        <v>0</v>
      </c>
      <c r="H31" s="28">
        <f t="shared" si="2"/>
        <v>0</v>
      </c>
    </row>
    <row r="32" spans="1:8" s="18" customFormat="1" ht="116" x14ac:dyDescent="0.35">
      <c r="A32" s="19">
        <v>38</v>
      </c>
      <c r="B32" s="27"/>
      <c r="C32" s="27"/>
      <c r="D32" s="52" t="s">
        <v>52</v>
      </c>
      <c r="E32" s="127" t="s">
        <v>4</v>
      </c>
      <c r="F32" s="24">
        <v>1</v>
      </c>
      <c r="G32" s="117">
        <v>0</v>
      </c>
      <c r="H32" s="28">
        <f t="shared" si="2"/>
        <v>0</v>
      </c>
    </row>
    <row r="33" spans="1:8" s="18" customFormat="1" ht="101.5" x14ac:dyDescent="0.35">
      <c r="A33" s="19">
        <v>39</v>
      </c>
      <c r="B33" s="27"/>
      <c r="C33" s="27"/>
      <c r="D33" s="52" t="s">
        <v>53</v>
      </c>
      <c r="E33" s="127" t="s">
        <v>4</v>
      </c>
      <c r="F33" s="24">
        <v>2</v>
      </c>
      <c r="G33" s="117">
        <v>0</v>
      </c>
      <c r="H33" s="28">
        <f t="shared" si="2"/>
        <v>0</v>
      </c>
    </row>
    <row r="34" spans="1:8" s="18" customFormat="1" ht="43.5" x14ac:dyDescent="0.35">
      <c r="A34" s="19">
        <v>40</v>
      </c>
      <c r="B34" s="27"/>
      <c r="C34" s="27"/>
      <c r="D34" s="22" t="s">
        <v>54</v>
      </c>
      <c r="E34" s="127" t="s">
        <v>4</v>
      </c>
      <c r="F34" s="24">
        <v>1</v>
      </c>
      <c r="G34" s="117">
        <v>0</v>
      </c>
      <c r="H34" s="28">
        <f t="shared" si="2"/>
        <v>0</v>
      </c>
    </row>
    <row r="35" spans="1:8" s="18" customFormat="1" ht="43.5" x14ac:dyDescent="0.35">
      <c r="A35" s="19">
        <v>41</v>
      </c>
      <c r="B35" s="27"/>
      <c r="C35" s="27"/>
      <c r="D35" s="93" t="s">
        <v>71</v>
      </c>
      <c r="E35" s="132" t="s">
        <v>4</v>
      </c>
      <c r="F35" s="23">
        <v>10</v>
      </c>
      <c r="G35" s="117">
        <v>0</v>
      </c>
      <c r="H35" s="29">
        <f t="shared" si="2"/>
        <v>0</v>
      </c>
    </row>
    <row r="36" spans="1:8" s="18" customFormat="1" ht="43.5" x14ac:dyDescent="0.35">
      <c r="A36" s="19">
        <v>42</v>
      </c>
      <c r="B36" s="27"/>
      <c r="C36" s="27"/>
      <c r="D36" s="93" t="s">
        <v>72</v>
      </c>
      <c r="E36" s="132" t="s">
        <v>4</v>
      </c>
      <c r="F36" s="24">
        <v>10</v>
      </c>
      <c r="G36" s="117">
        <v>0</v>
      </c>
      <c r="H36" s="28">
        <f t="shared" si="2"/>
        <v>0</v>
      </c>
    </row>
    <row r="37" spans="1:8" s="3" customFormat="1" ht="18" customHeight="1" x14ac:dyDescent="0.35">
      <c r="A37" s="187"/>
      <c r="B37" s="188"/>
      <c r="C37" s="188"/>
      <c r="D37" s="188"/>
      <c r="E37" s="188"/>
      <c r="F37" s="188"/>
      <c r="G37" s="189"/>
      <c r="H37" s="33">
        <f>SUM(H28:H36)</f>
        <v>0</v>
      </c>
    </row>
    <row r="38" spans="1:8" s="1" customFormat="1" ht="25.5" customHeight="1" x14ac:dyDescent="0.35">
      <c r="A38" s="193" t="s">
        <v>11</v>
      </c>
      <c r="B38" s="194"/>
      <c r="C38" s="194"/>
      <c r="D38" s="194"/>
      <c r="E38" s="194"/>
      <c r="F38" s="194"/>
      <c r="G38" s="194"/>
      <c r="H38" s="195"/>
    </row>
    <row r="39" spans="1:8" s="18" customFormat="1" ht="14.5" x14ac:dyDescent="0.35">
      <c r="A39" s="19">
        <v>43</v>
      </c>
      <c r="B39" s="27"/>
      <c r="C39" s="27"/>
      <c r="D39" s="26" t="s">
        <v>59</v>
      </c>
      <c r="E39" s="127" t="s">
        <v>4</v>
      </c>
      <c r="F39" s="25">
        <v>31</v>
      </c>
      <c r="G39" s="115">
        <v>0</v>
      </c>
      <c r="H39" s="28">
        <f>SUM(G39)*F39</f>
        <v>0</v>
      </c>
    </row>
    <row r="40" spans="1:8" s="18" customFormat="1" ht="14.5" x14ac:dyDescent="0.35">
      <c r="A40" s="19">
        <v>44</v>
      </c>
      <c r="B40" s="27"/>
      <c r="C40" s="27"/>
      <c r="D40" s="26" t="s">
        <v>12</v>
      </c>
      <c r="E40" s="127" t="s">
        <v>4</v>
      </c>
      <c r="F40" s="25">
        <v>1</v>
      </c>
      <c r="G40" s="115">
        <v>0</v>
      </c>
      <c r="H40" s="28">
        <f t="shared" ref="H40:H41" si="3">SUM(G40)*F40</f>
        <v>0</v>
      </c>
    </row>
    <row r="41" spans="1:8" s="18" customFormat="1" ht="29" x14ac:dyDescent="0.35">
      <c r="A41" s="19">
        <v>45</v>
      </c>
      <c r="B41" s="27"/>
      <c r="C41" s="27"/>
      <c r="D41" s="26" t="s">
        <v>14</v>
      </c>
      <c r="E41" s="127" t="s">
        <v>4</v>
      </c>
      <c r="F41" s="25">
        <v>1</v>
      </c>
      <c r="G41" s="115">
        <v>0</v>
      </c>
      <c r="H41" s="28">
        <f t="shared" si="3"/>
        <v>0</v>
      </c>
    </row>
    <row r="42" spans="1:8" s="3" customFormat="1" ht="18" customHeight="1" x14ac:dyDescent="0.35">
      <c r="A42" s="187"/>
      <c r="B42" s="188"/>
      <c r="C42" s="188"/>
      <c r="D42" s="188"/>
      <c r="E42" s="188"/>
      <c r="F42" s="188"/>
      <c r="G42" s="189"/>
      <c r="H42" s="33">
        <f>SUM(H39:H41)</f>
        <v>0</v>
      </c>
    </row>
    <row r="43" spans="1:8" s="1" customFormat="1" ht="25.5" customHeight="1" x14ac:dyDescent="0.35">
      <c r="A43" s="193" t="s">
        <v>15</v>
      </c>
      <c r="B43" s="194"/>
      <c r="C43" s="194"/>
      <c r="D43" s="194"/>
      <c r="E43" s="194"/>
      <c r="F43" s="194"/>
      <c r="G43" s="194"/>
      <c r="H43" s="195"/>
    </row>
    <row r="44" spans="1:8" s="18" customFormat="1" ht="14.5" x14ac:dyDescent="0.35">
      <c r="A44" s="19">
        <v>46</v>
      </c>
      <c r="B44" s="27"/>
      <c r="C44" s="27"/>
      <c r="D44" s="26" t="s">
        <v>16</v>
      </c>
      <c r="E44" s="127" t="s">
        <v>4</v>
      </c>
      <c r="F44" s="25">
        <v>3</v>
      </c>
      <c r="G44" s="115">
        <v>0</v>
      </c>
      <c r="H44" s="28">
        <f t="shared" ref="H44:H50" si="4">SUM(G44)*F44</f>
        <v>0</v>
      </c>
    </row>
    <row r="45" spans="1:8" s="18" customFormat="1" ht="14.5" x14ac:dyDescent="0.35">
      <c r="A45" s="19">
        <v>47</v>
      </c>
      <c r="B45" s="27"/>
      <c r="C45" s="27"/>
      <c r="D45" s="26" t="s">
        <v>17</v>
      </c>
      <c r="E45" s="127" t="s">
        <v>4</v>
      </c>
      <c r="F45" s="25">
        <v>32</v>
      </c>
      <c r="G45" s="115">
        <v>0</v>
      </c>
      <c r="H45" s="28">
        <f t="shared" si="4"/>
        <v>0</v>
      </c>
    </row>
    <row r="46" spans="1:8" s="18" customFormat="1" ht="14.5" x14ac:dyDescent="0.35">
      <c r="A46" s="19">
        <v>48</v>
      </c>
      <c r="B46" s="27"/>
      <c r="C46" s="27"/>
      <c r="D46" s="26" t="s">
        <v>18</v>
      </c>
      <c r="E46" s="127" t="s">
        <v>4</v>
      </c>
      <c r="F46" s="25">
        <v>10</v>
      </c>
      <c r="G46" s="115">
        <v>0</v>
      </c>
      <c r="H46" s="28">
        <f t="shared" si="4"/>
        <v>0</v>
      </c>
    </row>
    <row r="47" spans="1:8" s="18" customFormat="1" ht="14.5" x14ac:dyDescent="0.35">
      <c r="A47" s="19">
        <v>49</v>
      </c>
      <c r="B47" s="27"/>
      <c r="C47" s="27"/>
      <c r="D47" s="26" t="s">
        <v>19</v>
      </c>
      <c r="E47" s="127" t="s">
        <v>13</v>
      </c>
      <c r="F47" s="25">
        <v>30</v>
      </c>
      <c r="G47" s="115">
        <v>0</v>
      </c>
      <c r="H47" s="28">
        <f t="shared" si="4"/>
        <v>0</v>
      </c>
    </row>
    <row r="48" spans="1:8" s="18" customFormat="1" ht="14.5" x14ac:dyDescent="0.35">
      <c r="A48" s="19">
        <v>50</v>
      </c>
      <c r="B48" s="27"/>
      <c r="C48" s="27"/>
      <c r="D48" s="26" t="s">
        <v>20</v>
      </c>
      <c r="E48" s="127" t="s">
        <v>22</v>
      </c>
      <c r="F48" s="25">
        <v>1</v>
      </c>
      <c r="G48" s="115">
        <v>0</v>
      </c>
      <c r="H48" s="28">
        <f t="shared" si="4"/>
        <v>0</v>
      </c>
    </row>
    <row r="49" spans="1:8" s="18" customFormat="1" ht="29" x14ac:dyDescent="0.35">
      <c r="A49" s="19">
        <v>51</v>
      </c>
      <c r="B49" s="27"/>
      <c r="C49" s="27"/>
      <c r="D49" s="26" t="s">
        <v>65</v>
      </c>
      <c r="E49" s="127" t="s">
        <v>22</v>
      </c>
      <c r="F49" s="25">
        <v>1</v>
      </c>
      <c r="G49" s="115">
        <v>0</v>
      </c>
      <c r="H49" s="28">
        <f t="shared" si="4"/>
        <v>0</v>
      </c>
    </row>
    <row r="50" spans="1:8" s="18" customFormat="1" ht="14.5" x14ac:dyDescent="0.35">
      <c r="A50" s="19">
        <v>52</v>
      </c>
      <c r="B50" s="27"/>
      <c r="C50" s="27"/>
      <c r="D50" s="26" t="s">
        <v>64</v>
      </c>
      <c r="E50" s="127" t="s">
        <v>22</v>
      </c>
      <c r="F50" s="25">
        <v>1</v>
      </c>
      <c r="G50" s="115">
        <v>0</v>
      </c>
      <c r="H50" s="28">
        <f t="shared" si="4"/>
        <v>0</v>
      </c>
    </row>
    <row r="51" spans="1:8" s="3" customFormat="1" ht="18" customHeight="1" thickBot="1" x14ac:dyDescent="0.4">
      <c r="A51" s="196"/>
      <c r="B51" s="197"/>
      <c r="C51" s="197"/>
      <c r="D51" s="197"/>
      <c r="E51" s="197"/>
      <c r="F51" s="197"/>
      <c r="G51" s="198"/>
      <c r="H51" s="33">
        <f>SUM(H44:H50)</f>
        <v>0</v>
      </c>
    </row>
    <row r="52" spans="1:8" s="1" customFormat="1" ht="25" customHeight="1" thickBot="1" x14ac:dyDescent="0.4">
      <c r="A52" s="161" t="s">
        <v>81</v>
      </c>
      <c r="B52" s="162"/>
      <c r="C52" s="162"/>
      <c r="D52" s="162"/>
      <c r="E52" s="162"/>
      <c r="F52" s="162"/>
      <c r="G52" s="162"/>
      <c r="H52" s="77">
        <f>SUM(H51,H42,H37,H26,H14)</f>
        <v>0</v>
      </c>
    </row>
    <row r="53" spans="1:8" s="46" customFormat="1" ht="14.5" x14ac:dyDescent="0.35">
      <c r="D53" s="47"/>
      <c r="F53" s="37"/>
      <c r="G53" s="48"/>
    </row>
    <row r="54" spans="1:8" s="46" customFormat="1" ht="32.5" customHeight="1" x14ac:dyDescent="0.35">
      <c r="A54" s="157" t="s">
        <v>102</v>
      </c>
      <c r="B54" s="157"/>
      <c r="C54" s="157"/>
      <c r="D54" s="157"/>
      <c r="E54" s="157"/>
      <c r="F54" s="157"/>
      <c r="G54" s="157"/>
      <c r="H54" s="157"/>
    </row>
  </sheetData>
  <sheetProtection sheet="1"/>
  <mergeCells count="14">
    <mergeCell ref="A5:H5"/>
    <mergeCell ref="A8:H8"/>
    <mergeCell ref="A54:H54"/>
    <mergeCell ref="A14:G14"/>
    <mergeCell ref="A15:H15"/>
    <mergeCell ref="A27:H27"/>
    <mergeCell ref="A38:H38"/>
    <mergeCell ref="A43:H43"/>
    <mergeCell ref="A51:G51"/>
    <mergeCell ref="A42:G42"/>
    <mergeCell ref="A37:G37"/>
    <mergeCell ref="A26:G26"/>
    <mergeCell ref="A52:G52"/>
    <mergeCell ref="A6:H6"/>
  </mergeCells>
  <pageMargins left="0.19685039370078741" right="0.19685039370078741" top="0.15748031496062992" bottom="0.35433070866141736" header="0.15748031496062992" footer="0.15748031496062992"/>
  <pageSetup paperSize="9" scale="76" firstPageNumber="0" fitToHeight="0" orientation="landscape" r:id="rId1"/>
  <headerFooter alignWithMargins="0">
    <oddFooter>&amp;C&amp;P</oddFooter>
  </headerFooter>
  <rowBreaks count="1" manualBreakCount="1">
    <brk id="2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56"/>
  <sheetViews>
    <sheetView zoomScale="85" zoomScaleNormal="85" workbookViewId="0">
      <pane ySplit="7" topLeftCell="A8" activePane="bottomLeft" state="frozen"/>
      <selection pane="bottomLeft" activeCell="B9" sqref="B9"/>
    </sheetView>
  </sheetViews>
  <sheetFormatPr defaultColWidth="9.1796875" defaultRowHeight="12.5" x14ac:dyDescent="0.35"/>
  <cols>
    <col min="1" max="1" width="8" style="4" customWidth="1"/>
    <col min="2" max="2" width="18.7265625" style="4" customWidth="1"/>
    <col min="3" max="3" width="19.81640625" style="4" customWidth="1"/>
    <col min="4" max="4" width="79.7265625" style="5" customWidth="1"/>
    <col min="5" max="5" width="12.6328125" style="4" bestFit="1" customWidth="1"/>
    <col min="6" max="6" width="8.1796875" style="1" customWidth="1"/>
    <col min="7" max="7" width="16.81640625" style="6" customWidth="1"/>
    <col min="8" max="8" width="23" style="4" bestFit="1" customWidth="1"/>
    <col min="9" max="16384" width="9.1796875" style="4"/>
  </cols>
  <sheetData>
    <row r="1" spans="1:8" s="10" customFormat="1" ht="15.5" x14ac:dyDescent="0.35">
      <c r="A1" s="72" t="s">
        <v>69</v>
      </c>
      <c r="B1" s="69"/>
      <c r="C1" s="70"/>
      <c r="D1" s="70"/>
    </row>
    <row r="2" spans="1:8" s="10" customFormat="1" ht="15.5" x14ac:dyDescent="0.35">
      <c r="A2" s="72" t="s">
        <v>70</v>
      </c>
      <c r="B2" s="69"/>
      <c r="C2" s="70"/>
      <c r="D2" s="70"/>
    </row>
    <row r="3" spans="1:8" s="10" customFormat="1" ht="15.5" x14ac:dyDescent="0.35">
      <c r="A3" s="73" t="s">
        <v>85</v>
      </c>
      <c r="B3" s="71"/>
    </row>
    <row r="4" spans="1:8" s="10" customFormat="1" ht="15" thickBot="1" x14ac:dyDescent="0.4">
      <c r="A4" s="71"/>
      <c r="B4" s="71"/>
    </row>
    <row r="5" spans="1:8" s="21" customFormat="1" ht="25.5" customHeight="1" x14ac:dyDescent="0.35">
      <c r="A5" s="158" t="s">
        <v>92</v>
      </c>
      <c r="B5" s="159"/>
      <c r="C5" s="159"/>
      <c r="D5" s="159"/>
      <c r="E5" s="159"/>
      <c r="F5" s="159"/>
      <c r="G5" s="159"/>
      <c r="H5" s="160"/>
    </row>
    <row r="6" spans="1:8" s="37" customFormat="1" ht="32" customHeight="1" thickBot="1" x14ac:dyDescent="0.4">
      <c r="A6" s="172" t="s">
        <v>106</v>
      </c>
      <c r="B6" s="173"/>
      <c r="C6" s="173"/>
      <c r="D6" s="173"/>
      <c r="E6" s="173"/>
      <c r="F6" s="173"/>
      <c r="G6" s="173"/>
      <c r="H6" s="174"/>
    </row>
    <row r="7" spans="1:8" s="37" customFormat="1" ht="29" x14ac:dyDescent="0.35">
      <c r="A7" s="67" t="s">
        <v>0</v>
      </c>
      <c r="B7" s="67" t="s">
        <v>68</v>
      </c>
      <c r="C7" s="67" t="s">
        <v>78</v>
      </c>
      <c r="D7" s="67" t="s">
        <v>1</v>
      </c>
      <c r="E7" s="67" t="s">
        <v>80</v>
      </c>
      <c r="F7" s="67" t="s">
        <v>2</v>
      </c>
      <c r="G7" s="68" t="s">
        <v>67</v>
      </c>
      <c r="H7" s="139" t="s">
        <v>79</v>
      </c>
    </row>
    <row r="8" spans="1:8" s="1" customFormat="1" ht="24.5" customHeight="1" x14ac:dyDescent="0.35">
      <c r="A8" s="193" t="s">
        <v>3</v>
      </c>
      <c r="B8" s="194"/>
      <c r="C8" s="194"/>
      <c r="D8" s="194"/>
      <c r="E8" s="194"/>
      <c r="F8" s="194"/>
      <c r="G8" s="194"/>
      <c r="H8" s="195"/>
    </row>
    <row r="9" spans="1:8" s="18" customFormat="1" ht="43.5" x14ac:dyDescent="0.35">
      <c r="A9" s="54">
        <v>53</v>
      </c>
      <c r="B9" s="125"/>
      <c r="C9" s="125"/>
      <c r="D9" s="87" t="s">
        <v>111</v>
      </c>
      <c r="E9" s="133" t="s">
        <v>4</v>
      </c>
      <c r="F9" s="54">
        <v>1</v>
      </c>
      <c r="G9" s="116">
        <v>0</v>
      </c>
      <c r="H9" s="89">
        <f>SUM(G9)*F9</f>
        <v>0</v>
      </c>
    </row>
    <row r="10" spans="1:8" s="18" customFormat="1" ht="43.5" x14ac:dyDescent="0.35">
      <c r="A10" s="25">
        <v>54</v>
      </c>
      <c r="B10" s="114"/>
      <c r="C10" s="114"/>
      <c r="D10" s="26" t="s">
        <v>41</v>
      </c>
      <c r="E10" s="127" t="s">
        <v>4</v>
      </c>
      <c r="F10" s="25">
        <v>1</v>
      </c>
      <c r="G10" s="115">
        <v>0</v>
      </c>
      <c r="H10" s="28">
        <f t="shared" ref="H10:H13" si="0">SUM(G10)*F10</f>
        <v>0</v>
      </c>
    </row>
    <row r="11" spans="1:8" s="18" customFormat="1" ht="87" x14ac:dyDescent="0.35">
      <c r="A11" s="25">
        <v>55</v>
      </c>
      <c r="B11" s="114"/>
      <c r="C11" s="114"/>
      <c r="D11" s="26" t="s">
        <v>103</v>
      </c>
      <c r="E11" s="127" t="s">
        <v>4</v>
      </c>
      <c r="F11" s="25">
        <v>1</v>
      </c>
      <c r="G11" s="115">
        <v>0</v>
      </c>
      <c r="H11" s="28">
        <f t="shared" si="0"/>
        <v>0</v>
      </c>
    </row>
    <row r="12" spans="1:8" s="18" customFormat="1" ht="29" x14ac:dyDescent="0.35">
      <c r="A12" s="25">
        <v>56</v>
      </c>
      <c r="B12" s="114"/>
      <c r="C12" s="114"/>
      <c r="D12" s="26" t="s">
        <v>26</v>
      </c>
      <c r="E12" s="127" t="s">
        <v>4</v>
      </c>
      <c r="F12" s="25">
        <v>1</v>
      </c>
      <c r="G12" s="115">
        <v>0</v>
      </c>
      <c r="H12" s="28">
        <f t="shared" si="0"/>
        <v>0</v>
      </c>
    </row>
    <row r="13" spans="1:8" s="18" customFormat="1" ht="72.5" x14ac:dyDescent="0.35">
      <c r="A13" s="25">
        <v>57</v>
      </c>
      <c r="B13" s="114"/>
      <c r="C13" s="114"/>
      <c r="D13" s="26" t="s">
        <v>5</v>
      </c>
      <c r="E13" s="127" t="s">
        <v>4</v>
      </c>
      <c r="F13" s="25">
        <v>1</v>
      </c>
      <c r="G13" s="115">
        <v>0</v>
      </c>
      <c r="H13" s="28">
        <f t="shared" si="0"/>
        <v>0</v>
      </c>
    </row>
    <row r="14" spans="1:8" s="3" customFormat="1" ht="18" customHeight="1" x14ac:dyDescent="0.35">
      <c r="A14" s="178"/>
      <c r="B14" s="179"/>
      <c r="C14" s="179"/>
      <c r="D14" s="179"/>
      <c r="E14" s="179"/>
      <c r="F14" s="179"/>
      <c r="G14" s="180"/>
      <c r="H14" s="33">
        <f>SUM(H9:H13)</f>
        <v>0</v>
      </c>
    </row>
    <row r="15" spans="1:8" s="1" customFormat="1" ht="25.5" customHeight="1" x14ac:dyDescent="0.35">
      <c r="A15" s="184" t="s">
        <v>6</v>
      </c>
      <c r="B15" s="185"/>
      <c r="C15" s="185"/>
      <c r="D15" s="185"/>
      <c r="E15" s="185"/>
      <c r="F15" s="185"/>
      <c r="G15" s="185"/>
      <c r="H15" s="186"/>
    </row>
    <row r="16" spans="1:8" s="18" customFormat="1" ht="116" x14ac:dyDescent="0.35">
      <c r="A16" s="16">
        <v>58</v>
      </c>
      <c r="B16" s="122"/>
      <c r="C16" s="122"/>
      <c r="D16" s="31" t="s">
        <v>47</v>
      </c>
      <c r="E16" s="128" t="s">
        <v>4</v>
      </c>
      <c r="F16" s="30">
        <v>5</v>
      </c>
      <c r="G16" s="117">
        <v>0</v>
      </c>
      <c r="H16" s="32">
        <f>SUM(G16)*F16</f>
        <v>0</v>
      </c>
    </row>
    <row r="17" spans="1:8" s="18" customFormat="1" ht="87" x14ac:dyDescent="0.35">
      <c r="A17" s="16">
        <v>59</v>
      </c>
      <c r="B17" s="122"/>
      <c r="C17" s="122"/>
      <c r="D17" s="31" t="s">
        <v>63</v>
      </c>
      <c r="E17" s="128" t="s">
        <v>4</v>
      </c>
      <c r="F17" s="30">
        <v>1</v>
      </c>
      <c r="G17" s="117">
        <v>0</v>
      </c>
      <c r="H17" s="32">
        <f t="shared" ref="H17:H28" si="1">SUM(G17)*F17</f>
        <v>0</v>
      </c>
    </row>
    <row r="18" spans="1:8" s="18" customFormat="1" ht="58" x14ac:dyDescent="0.35">
      <c r="A18" s="16">
        <v>60</v>
      </c>
      <c r="B18" s="122"/>
      <c r="C18" s="122"/>
      <c r="D18" s="31" t="s">
        <v>27</v>
      </c>
      <c r="E18" s="128" t="s">
        <v>4</v>
      </c>
      <c r="F18" s="30">
        <v>1</v>
      </c>
      <c r="G18" s="117">
        <v>0</v>
      </c>
      <c r="H18" s="32">
        <f t="shared" si="1"/>
        <v>0</v>
      </c>
    </row>
    <row r="19" spans="1:8" s="18" customFormat="1" ht="116" x14ac:dyDescent="0.35">
      <c r="A19" s="16">
        <v>61</v>
      </c>
      <c r="B19" s="122"/>
      <c r="C19" s="122"/>
      <c r="D19" s="31" t="s">
        <v>39</v>
      </c>
      <c r="E19" s="128" t="s">
        <v>4</v>
      </c>
      <c r="F19" s="30">
        <v>1</v>
      </c>
      <c r="G19" s="117">
        <v>0</v>
      </c>
      <c r="H19" s="32">
        <f t="shared" si="1"/>
        <v>0</v>
      </c>
    </row>
    <row r="20" spans="1:8" s="18" customFormat="1" ht="72.5" x14ac:dyDescent="0.35">
      <c r="A20" s="16">
        <v>62</v>
      </c>
      <c r="B20" s="122"/>
      <c r="C20" s="122"/>
      <c r="D20" s="31" t="s">
        <v>28</v>
      </c>
      <c r="E20" s="128" t="s">
        <v>4</v>
      </c>
      <c r="F20" s="30">
        <v>1</v>
      </c>
      <c r="G20" s="117">
        <v>0</v>
      </c>
      <c r="H20" s="32">
        <f t="shared" si="1"/>
        <v>0</v>
      </c>
    </row>
    <row r="21" spans="1:8" s="18" customFormat="1" ht="101.5" x14ac:dyDescent="0.35">
      <c r="A21" s="16">
        <v>63</v>
      </c>
      <c r="B21" s="122"/>
      <c r="C21" s="122"/>
      <c r="D21" s="31" t="s">
        <v>29</v>
      </c>
      <c r="E21" s="128" t="s">
        <v>4</v>
      </c>
      <c r="F21" s="30">
        <v>5</v>
      </c>
      <c r="G21" s="117">
        <v>0</v>
      </c>
      <c r="H21" s="32">
        <f t="shared" si="1"/>
        <v>0</v>
      </c>
    </row>
    <row r="22" spans="1:8" s="49" customFormat="1" ht="14.5" x14ac:dyDescent="0.35">
      <c r="A22" s="16">
        <v>64</v>
      </c>
      <c r="B22" s="122"/>
      <c r="C22" s="122"/>
      <c r="D22" s="31" t="s">
        <v>30</v>
      </c>
      <c r="E22" s="128" t="s">
        <v>4</v>
      </c>
      <c r="F22" s="30">
        <v>5</v>
      </c>
      <c r="G22" s="117">
        <v>0</v>
      </c>
      <c r="H22" s="32">
        <f t="shared" si="1"/>
        <v>0</v>
      </c>
    </row>
    <row r="23" spans="1:8" s="18" customFormat="1" ht="58" x14ac:dyDescent="0.35">
      <c r="A23" s="16">
        <v>65</v>
      </c>
      <c r="B23" s="122"/>
      <c r="C23" s="122"/>
      <c r="D23" s="31" t="s">
        <v>31</v>
      </c>
      <c r="E23" s="128" t="s">
        <v>4</v>
      </c>
      <c r="F23" s="30">
        <v>1</v>
      </c>
      <c r="G23" s="117">
        <v>0</v>
      </c>
      <c r="H23" s="32">
        <f t="shared" si="1"/>
        <v>0</v>
      </c>
    </row>
    <row r="24" spans="1:8" s="18" customFormat="1" ht="58" x14ac:dyDescent="0.35">
      <c r="A24" s="16">
        <v>66</v>
      </c>
      <c r="B24" s="122"/>
      <c r="C24" s="122"/>
      <c r="D24" s="31" t="s">
        <v>33</v>
      </c>
      <c r="E24" s="128" t="s">
        <v>4</v>
      </c>
      <c r="F24" s="30">
        <v>1</v>
      </c>
      <c r="G24" s="117">
        <v>0</v>
      </c>
      <c r="H24" s="32">
        <f t="shared" si="1"/>
        <v>0</v>
      </c>
    </row>
    <row r="25" spans="1:8" s="18" customFormat="1" ht="29" x14ac:dyDescent="0.35">
      <c r="A25" s="16">
        <v>67</v>
      </c>
      <c r="B25" s="122"/>
      <c r="C25" s="122"/>
      <c r="D25" s="31" t="s">
        <v>32</v>
      </c>
      <c r="E25" s="128" t="s">
        <v>4</v>
      </c>
      <c r="F25" s="30">
        <v>1</v>
      </c>
      <c r="G25" s="117">
        <v>0</v>
      </c>
      <c r="H25" s="32">
        <f t="shared" si="1"/>
        <v>0</v>
      </c>
    </row>
    <row r="26" spans="1:8" s="18" customFormat="1" ht="29" x14ac:dyDescent="0.35">
      <c r="A26" s="16">
        <v>68</v>
      </c>
      <c r="B26" s="122"/>
      <c r="C26" s="122"/>
      <c r="D26" s="31" t="s">
        <v>7</v>
      </c>
      <c r="E26" s="128" t="s">
        <v>4</v>
      </c>
      <c r="F26" s="30">
        <v>1</v>
      </c>
      <c r="G26" s="117">
        <v>0</v>
      </c>
      <c r="H26" s="32">
        <f t="shared" si="1"/>
        <v>0</v>
      </c>
    </row>
    <row r="27" spans="1:8" s="18" customFormat="1" ht="72.5" x14ac:dyDescent="0.35">
      <c r="A27" s="16">
        <v>69</v>
      </c>
      <c r="B27" s="122"/>
      <c r="C27" s="122"/>
      <c r="D27" s="31" t="s">
        <v>8</v>
      </c>
      <c r="E27" s="128" t="s">
        <v>4</v>
      </c>
      <c r="F27" s="30">
        <v>1</v>
      </c>
      <c r="G27" s="117">
        <v>0</v>
      </c>
      <c r="H27" s="32">
        <f t="shared" si="1"/>
        <v>0</v>
      </c>
    </row>
    <row r="28" spans="1:8" s="18" customFormat="1" ht="29" x14ac:dyDescent="0.35">
      <c r="A28" s="19">
        <v>70</v>
      </c>
      <c r="B28" s="121"/>
      <c r="C28" s="121"/>
      <c r="D28" s="26" t="s">
        <v>9</v>
      </c>
      <c r="E28" s="127" t="s">
        <v>4</v>
      </c>
      <c r="F28" s="25">
        <v>1</v>
      </c>
      <c r="G28" s="115">
        <v>0</v>
      </c>
      <c r="H28" s="28">
        <f t="shared" si="1"/>
        <v>0</v>
      </c>
    </row>
    <row r="29" spans="1:8" s="3" customFormat="1" ht="18" customHeight="1" x14ac:dyDescent="0.35">
      <c r="A29" s="187"/>
      <c r="B29" s="188"/>
      <c r="C29" s="188"/>
      <c r="D29" s="188"/>
      <c r="E29" s="188"/>
      <c r="F29" s="188"/>
      <c r="G29" s="189"/>
      <c r="H29" s="33">
        <f>SUM(H16:H28)</f>
        <v>0</v>
      </c>
    </row>
    <row r="30" spans="1:8" s="1" customFormat="1" ht="25.5" customHeight="1" x14ac:dyDescent="0.35">
      <c r="A30" s="193" t="s">
        <v>10</v>
      </c>
      <c r="B30" s="194"/>
      <c r="C30" s="194"/>
      <c r="D30" s="194"/>
      <c r="E30" s="194"/>
      <c r="F30" s="194"/>
      <c r="G30" s="194"/>
      <c r="H30" s="195"/>
    </row>
    <row r="31" spans="1:8" s="18" customFormat="1" ht="275.5" x14ac:dyDescent="0.35">
      <c r="A31" s="54">
        <v>71</v>
      </c>
      <c r="B31" s="88"/>
      <c r="C31" s="88"/>
      <c r="D31" s="91" t="s">
        <v>48</v>
      </c>
      <c r="E31" s="133" t="s">
        <v>4</v>
      </c>
      <c r="F31" s="92">
        <v>1</v>
      </c>
      <c r="G31" s="116">
        <v>0</v>
      </c>
      <c r="H31" s="89">
        <f>SUM(G31)*F31</f>
        <v>0</v>
      </c>
    </row>
    <row r="32" spans="1:8" s="18" customFormat="1" ht="145" x14ac:dyDescent="0.35">
      <c r="A32" s="25">
        <v>72</v>
      </c>
      <c r="B32" s="27"/>
      <c r="C32" s="27"/>
      <c r="D32" s="52" t="s">
        <v>55</v>
      </c>
      <c r="E32" s="127" t="s">
        <v>4</v>
      </c>
      <c r="F32" s="24">
        <v>4</v>
      </c>
      <c r="G32" s="115">
        <v>0</v>
      </c>
      <c r="H32" s="28">
        <f t="shared" ref="H32:H37" si="2">SUM(G32)*F32</f>
        <v>0</v>
      </c>
    </row>
    <row r="33" spans="1:8" s="18" customFormat="1" ht="145" x14ac:dyDescent="0.35">
      <c r="A33" s="25">
        <v>73</v>
      </c>
      <c r="B33" s="27"/>
      <c r="C33" s="27"/>
      <c r="D33" s="52" t="s">
        <v>56</v>
      </c>
      <c r="E33" s="127" t="s">
        <v>4</v>
      </c>
      <c r="F33" s="24">
        <v>8</v>
      </c>
      <c r="G33" s="115">
        <v>0</v>
      </c>
      <c r="H33" s="28">
        <f t="shared" si="2"/>
        <v>0</v>
      </c>
    </row>
    <row r="34" spans="1:8" s="18" customFormat="1" ht="101.5" x14ac:dyDescent="0.35">
      <c r="A34" s="25">
        <v>74</v>
      </c>
      <c r="B34" s="27"/>
      <c r="C34" s="27"/>
      <c r="D34" s="52" t="s">
        <v>51</v>
      </c>
      <c r="E34" s="127" t="s">
        <v>4</v>
      </c>
      <c r="F34" s="24">
        <v>4</v>
      </c>
      <c r="G34" s="115">
        <v>0</v>
      </c>
      <c r="H34" s="28">
        <f t="shared" si="2"/>
        <v>0</v>
      </c>
    </row>
    <row r="35" spans="1:8" s="18" customFormat="1" ht="43.5" x14ac:dyDescent="0.35">
      <c r="A35" s="25">
        <v>75</v>
      </c>
      <c r="B35" s="27"/>
      <c r="C35" s="27"/>
      <c r="D35" s="22" t="s">
        <v>54</v>
      </c>
      <c r="E35" s="127" t="s">
        <v>4</v>
      </c>
      <c r="F35" s="24">
        <v>1</v>
      </c>
      <c r="G35" s="115">
        <v>0</v>
      </c>
      <c r="H35" s="28">
        <f t="shared" si="2"/>
        <v>0</v>
      </c>
    </row>
    <row r="36" spans="1:8" s="18" customFormat="1" ht="43.5" x14ac:dyDescent="0.35">
      <c r="A36" s="25">
        <v>76</v>
      </c>
      <c r="B36" s="27"/>
      <c r="C36" s="27"/>
      <c r="D36" s="93" t="s">
        <v>71</v>
      </c>
      <c r="E36" s="132" t="s">
        <v>4</v>
      </c>
      <c r="F36" s="23">
        <v>8</v>
      </c>
      <c r="G36" s="115">
        <v>0</v>
      </c>
      <c r="H36" s="29">
        <f t="shared" si="2"/>
        <v>0</v>
      </c>
    </row>
    <row r="37" spans="1:8" s="18" customFormat="1" ht="43.5" x14ac:dyDescent="0.35">
      <c r="A37" s="25">
        <v>77</v>
      </c>
      <c r="B37" s="27"/>
      <c r="C37" s="27"/>
      <c r="D37" s="93" t="s">
        <v>72</v>
      </c>
      <c r="E37" s="132" t="s">
        <v>4</v>
      </c>
      <c r="F37" s="24">
        <v>8</v>
      </c>
      <c r="G37" s="115">
        <v>0</v>
      </c>
      <c r="H37" s="28">
        <f t="shared" si="2"/>
        <v>0</v>
      </c>
    </row>
    <row r="38" spans="1:8" s="3" customFormat="1" ht="18" customHeight="1" x14ac:dyDescent="0.35">
      <c r="A38" s="178"/>
      <c r="B38" s="179"/>
      <c r="C38" s="179"/>
      <c r="D38" s="179"/>
      <c r="E38" s="179"/>
      <c r="F38" s="179"/>
      <c r="G38" s="180"/>
      <c r="H38" s="33">
        <f>SUM(H31:H37)</f>
        <v>0</v>
      </c>
    </row>
    <row r="39" spans="1:8" s="1" customFormat="1" ht="25.5" customHeight="1" x14ac:dyDescent="0.35">
      <c r="A39" s="193" t="s">
        <v>11</v>
      </c>
      <c r="B39" s="194"/>
      <c r="C39" s="194"/>
      <c r="D39" s="194"/>
      <c r="E39" s="194"/>
      <c r="F39" s="194"/>
      <c r="G39" s="194"/>
      <c r="H39" s="195"/>
    </row>
    <row r="40" spans="1:8" s="18" customFormat="1" ht="14.5" x14ac:dyDescent="0.35">
      <c r="A40" s="25">
        <v>78</v>
      </c>
      <c r="B40" s="88"/>
      <c r="C40" s="88"/>
      <c r="D40" s="26" t="s">
        <v>59</v>
      </c>
      <c r="E40" s="127" t="s">
        <v>4</v>
      </c>
      <c r="F40" s="25">
        <v>31</v>
      </c>
      <c r="G40" s="115">
        <v>0</v>
      </c>
      <c r="H40" s="28">
        <f>SUM(G40)*F40</f>
        <v>0</v>
      </c>
    </row>
    <row r="41" spans="1:8" s="18" customFormat="1" ht="14.5" x14ac:dyDescent="0.35">
      <c r="A41" s="25">
        <v>79</v>
      </c>
      <c r="B41" s="27"/>
      <c r="C41" s="27"/>
      <c r="D41" s="26" t="s">
        <v>12</v>
      </c>
      <c r="E41" s="127" t="s">
        <v>4</v>
      </c>
      <c r="F41" s="25">
        <v>1</v>
      </c>
      <c r="G41" s="115">
        <v>0</v>
      </c>
      <c r="H41" s="28">
        <f t="shared" ref="H41:H42" si="3">SUM(G41)*F41</f>
        <v>0</v>
      </c>
    </row>
    <row r="42" spans="1:8" s="18" customFormat="1" ht="29" x14ac:dyDescent="0.35">
      <c r="A42" s="25">
        <v>80</v>
      </c>
      <c r="B42" s="27"/>
      <c r="C42" s="27"/>
      <c r="D42" s="26" t="s">
        <v>14</v>
      </c>
      <c r="E42" s="127" t="s">
        <v>4</v>
      </c>
      <c r="F42" s="25">
        <v>1</v>
      </c>
      <c r="G42" s="115">
        <v>0</v>
      </c>
      <c r="H42" s="28">
        <f t="shared" si="3"/>
        <v>0</v>
      </c>
    </row>
    <row r="43" spans="1:8" s="3" customFormat="1" ht="18" customHeight="1" x14ac:dyDescent="0.35">
      <c r="A43" s="178"/>
      <c r="B43" s="179"/>
      <c r="C43" s="179"/>
      <c r="D43" s="179"/>
      <c r="E43" s="179"/>
      <c r="F43" s="179"/>
      <c r="G43" s="180"/>
      <c r="H43" s="33">
        <f>SUM(H40:H42)</f>
        <v>0</v>
      </c>
    </row>
    <row r="44" spans="1:8" s="1" customFormat="1" ht="25.5" customHeight="1" x14ac:dyDescent="0.35">
      <c r="A44" s="184" t="s">
        <v>15</v>
      </c>
      <c r="B44" s="185"/>
      <c r="C44" s="185"/>
      <c r="D44" s="185"/>
      <c r="E44" s="185"/>
      <c r="F44" s="185"/>
      <c r="G44" s="185"/>
      <c r="H44" s="186"/>
    </row>
    <row r="45" spans="1:8" s="18" customFormat="1" ht="14.5" x14ac:dyDescent="0.35">
      <c r="A45" s="25">
        <v>81</v>
      </c>
      <c r="B45" s="27"/>
      <c r="C45" s="27"/>
      <c r="D45" s="26" t="s">
        <v>16</v>
      </c>
      <c r="E45" s="127" t="s">
        <v>4</v>
      </c>
      <c r="F45" s="25">
        <v>3</v>
      </c>
      <c r="G45" s="115">
        <v>0</v>
      </c>
      <c r="H45" s="28">
        <f t="shared" ref="H45:H51" si="4">SUM(G45)*F45</f>
        <v>0</v>
      </c>
    </row>
    <row r="46" spans="1:8" s="18" customFormat="1" ht="14.5" x14ac:dyDescent="0.35">
      <c r="A46" s="25">
        <v>82</v>
      </c>
      <c r="B46" s="27"/>
      <c r="C46" s="27"/>
      <c r="D46" s="26" t="s">
        <v>17</v>
      </c>
      <c r="E46" s="127" t="s">
        <v>4</v>
      </c>
      <c r="F46" s="25">
        <v>32</v>
      </c>
      <c r="G46" s="115">
        <v>0</v>
      </c>
      <c r="H46" s="28">
        <f t="shared" si="4"/>
        <v>0</v>
      </c>
    </row>
    <row r="47" spans="1:8" s="18" customFormat="1" ht="14.5" x14ac:dyDescent="0.35">
      <c r="A47" s="25">
        <v>83</v>
      </c>
      <c r="B47" s="27"/>
      <c r="C47" s="27"/>
      <c r="D47" s="26" t="s">
        <v>18</v>
      </c>
      <c r="E47" s="127" t="s">
        <v>4</v>
      </c>
      <c r="F47" s="25">
        <v>10</v>
      </c>
      <c r="G47" s="115">
        <v>0</v>
      </c>
      <c r="H47" s="28">
        <f t="shared" si="4"/>
        <v>0</v>
      </c>
    </row>
    <row r="48" spans="1:8" s="18" customFormat="1" ht="14.5" x14ac:dyDescent="0.35">
      <c r="A48" s="25">
        <v>84</v>
      </c>
      <c r="B48" s="27"/>
      <c r="C48" s="27"/>
      <c r="D48" s="26" t="s">
        <v>19</v>
      </c>
      <c r="E48" s="127" t="s">
        <v>13</v>
      </c>
      <c r="F48" s="25">
        <v>30</v>
      </c>
      <c r="G48" s="115">
        <v>0</v>
      </c>
      <c r="H48" s="28">
        <f t="shared" si="4"/>
        <v>0</v>
      </c>
    </row>
    <row r="49" spans="1:8" s="18" customFormat="1" ht="14.5" x14ac:dyDescent="0.35">
      <c r="A49" s="25">
        <v>85</v>
      </c>
      <c r="B49" s="27"/>
      <c r="C49" s="27"/>
      <c r="D49" s="26" t="s">
        <v>20</v>
      </c>
      <c r="E49" s="127" t="s">
        <v>22</v>
      </c>
      <c r="F49" s="25">
        <v>1</v>
      </c>
      <c r="G49" s="115">
        <v>0</v>
      </c>
      <c r="H49" s="28">
        <f t="shared" si="4"/>
        <v>0</v>
      </c>
    </row>
    <row r="50" spans="1:8" s="18" customFormat="1" ht="29" x14ac:dyDescent="0.35">
      <c r="A50" s="25">
        <v>86</v>
      </c>
      <c r="B50" s="27"/>
      <c r="C50" s="27"/>
      <c r="D50" s="26" t="s">
        <v>65</v>
      </c>
      <c r="E50" s="127" t="s">
        <v>22</v>
      </c>
      <c r="F50" s="25">
        <v>1</v>
      </c>
      <c r="G50" s="115">
        <v>0</v>
      </c>
      <c r="H50" s="28">
        <f t="shared" si="4"/>
        <v>0</v>
      </c>
    </row>
    <row r="51" spans="1:8" s="18" customFormat="1" ht="14.5" x14ac:dyDescent="0.35">
      <c r="A51" s="25">
        <v>87</v>
      </c>
      <c r="B51" s="27"/>
      <c r="C51" s="27"/>
      <c r="D51" s="26" t="s">
        <v>64</v>
      </c>
      <c r="E51" s="127" t="s">
        <v>22</v>
      </c>
      <c r="F51" s="25">
        <v>1</v>
      </c>
      <c r="G51" s="126">
        <v>0</v>
      </c>
      <c r="H51" s="28">
        <f t="shared" si="4"/>
        <v>0</v>
      </c>
    </row>
    <row r="52" spans="1:8" s="3" customFormat="1" ht="18" customHeight="1" thickBot="1" x14ac:dyDescent="0.4">
      <c r="A52" s="178"/>
      <c r="B52" s="179"/>
      <c r="C52" s="179"/>
      <c r="D52" s="179"/>
      <c r="E52" s="179"/>
      <c r="F52" s="179"/>
      <c r="G52" s="180"/>
      <c r="H52" s="53">
        <f>SUM(H45:H51)</f>
        <v>0</v>
      </c>
    </row>
    <row r="53" spans="1:8" s="1" customFormat="1" ht="25" customHeight="1" thickBot="1" x14ac:dyDescent="0.4">
      <c r="A53" s="161" t="s">
        <v>81</v>
      </c>
      <c r="B53" s="162"/>
      <c r="C53" s="162"/>
      <c r="D53" s="162"/>
      <c r="E53" s="162"/>
      <c r="F53" s="162"/>
      <c r="G53" s="162"/>
      <c r="H53" s="77">
        <f>SUM(H52,H43,H38,H29,H14)</f>
        <v>0</v>
      </c>
    </row>
    <row r="54" spans="1:8" s="46" customFormat="1" ht="14.5" x14ac:dyDescent="0.35">
      <c r="D54" s="47"/>
      <c r="F54" s="37"/>
      <c r="G54" s="48"/>
    </row>
    <row r="55" spans="1:8" s="46" customFormat="1" ht="14.5" x14ac:dyDescent="0.35">
      <c r="D55" s="47"/>
      <c r="F55" s="37"/>
      <c r="G55" s="48"/>
    </row>
    <row r="56" spans="1:8" s="46" customFormat="1" ht="32.5" customHeight="1" x14ac:dyDescent="0.35">
      <c r="A56" s="157" t="s">
        <v>102</v>
      </c>
      <c r="B56" s="157"/>
      <c r="C56" s="157"/>
      <c r="D56" s="157"/>
      <c r="E56" s="157"/>
      <c r="F56" s="157"/>
      <c r="G56" s="157"/>
      <c r="H56" s="157"/>
    </row>
  </sheetData>
  <sheetProtection sheet="1"/>
  <mergeCells count="14">
    <mergeCell ref="A5:H5"/>
    <mergeCell ref="A8:H8"/>
    <mergeCell ref="A53:G53"/>
    <mergeCell ref="A43:G43"/>
    <mergeCell ref="A52:G52"/>
    <mergeCell ref="A38:G38"/>
    <mergeCell ref="A6:H6"/>
    <mergeCell ref="A56:H56"/>
    <mergeCell ref="A15:H15"/>
    <mergeCell ref="A14:G14"/>
    <mergeCell ref="A29:G29"/>
    <mergeCell ref="A30:H30"/>
    <mergeCell ref="A39:H39"/>
    <mergeCell ref="A44:H44"/>
  </mergeCells>
  <pageMargins left="0.19685039370078741" right="0.19685039370078741" top="0.15748031496062992" bottom="0.39370078740157483" header="0.15748031496062992" footer="0.15748031496062992"/>
  <pageSetup paperSize="9" scale="73" firstPageNumber="0" fitToHeight="0" orientation="landscape" r:id="rId1"/>
  <headerFooter alignWithMargins="0">
    <oddFooter>&amp;C&amp;P</oddFooter>
  </headerFooter>
  <rowBreaks count="1" manualBreakCount="1">
    <brk id="29"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54"/>
  <sheetViews>
    <sheetView zoomScale="85" zoomScaleNormal="85" workbookViewId="0">
      <pane ySplit="7" topLeftCell="A8" activePane="bottomLeft" state="frozen"/>
      <selection pane="bottomLeft" activeCell="B9" sqref="B9"/>
    </sheetView>
  </sheetViews>
  <sheetFormatPr defaultColWidth="9.1796875" defaultRowHeight="12.5" x14ac:dyDescent="0.35"/>
  <cols>
    <col min="1" max="1" width="8" style="4" customWidth="1"/>
    <col min="2" max="2" width="19" style="4" customWidth="1"/>
    <col min="3" max="3" width="20" style="4" customWidth="1"/>
    <col min="4" max="4" width="79.7265625" style="5" customWidth="1"/>
    <col min="5" max="5" width="12.6328125" style="4" bestFit="1" customWidth="1"/>
    <col min="6" max="6" width="8.1796875" style="1" customWidth="1"/>
    <col min="7" max="7" width="16.81640625" style="6" customWidth="1"/>
    <col min="8" max="8" width="23" style="4" bestFit="1" customWidth="1"/>
    <col min="9" max="16384" width="9.1796875" style="4"/>
  </cols>
  <sheetData>
    <row r="1" spans="1:8" s="10" customFormat="1" ht="15.5" x14ac:dyDescent="0.35">
      <c r="A1" s="72" t="s">
        <v>69</v>
      </c>
      <c r="B1" s="69"/>
      <c r="C1" s="70"/>
      <c r="D1" s="70"/>
    </row>
    <row r="2" spans="1:8" s="10" customFormat="1" ht="15.5" x14ac:dyDescent="0.35">
      <c r="A2" s="72" t="s">
        <v>70</v>
      </c>
      <c r="B2" s="69"/>
      <c r="C2" s="70"/>
      <c r="D2" s="70"/>
    </row>
    <row r="3" spans="1:8" s="10" customFormat="1" ht="15.5" x14ac:dyDescent="0.35">
      <c r="A3" s="73" t="s">
        <v>85</v>
      </c>
      <c r="B3" s="71"/>
    </row>
    <row r="4" spans="1:8" s="10" customFormat="1" ht="15" thickBot="1" x14ac:dyDescent="0.4">
      <c r="A4" s="71"/>
      <c r="B4" s="71"/>
    </row>
    <row r="5" spans="1:8" s="21" customFormat="1" ht="25.5" customHeight="1" x14ac:dyDescent="0.35">
      <c r="A5" s="158" t="s">
        <v>93</v>
      </c>
      <c r="B5" s="159"/>
      <c r="C5" s="159"/>
      <c r="D5" s="159"/>
      <c r="E5" s="159"/>
      <c r="F5" s="159"/>
      <c r="G5" s="159"/>
      <c r="H5" s="160"/>
    </row>
    <row r="6" spans="1:8" s="37" customFormat="1" ht="32" customHeight="1" thickBot="1" x14ac:dyDescent="0.4">
      <c r="A6" s="172" t="s">
        <v>106</v>
      </c>
      <c r="B6" s="173"/>
      <c r="C6" s="173"/>
      <c r="D6" s="173"/>
      <c r="E6" s="173"/>
      <c r="F6" s="173"/>
      <c r="G6" s="173"/>
      <c r="H6" s="174"/>
    </row>
    <row r="7" spans="1:8" s="37" customFormat="1" ht="29" x14ac:dyDescent="0.35">
      <c r="A7" s="67" t="s">
        <v>0</v>
      </c>
      <c r="B7" s="67" t="s">
        <v>68</v>
      </c>
      <c r="C7" s="67" t="s">
        <v>78</v>
      </c>
      <c r="D7" s="67" t="s">
        <v>1</v>
      </c>
      <c r="E7" s="67" t="s">
        <v>80</v>
      </c>
      <c r="F7" s="67" t="s">
        <v>2</v>
      </c>
      <c r="G7" s="68" t="s">
        <v>67</v>
      </c>
      <c r="H7" s="139" t="s">
        <v>79</v>
      </c>
    </row>
    <row r="8" spans="1:8" s="1" customFormat="1" ht="25.5" customHeight="1" x14ac:dyDescent="0.35">
      <c r="A8" s="184" t="s">
        <v>3</v>
      </c>
      <c r="B8" s="185"/>
      <c r="C8" s="185"/>
      <c r="D8" s="185"/>
      <c r="E8" s="185"/>
      <c r="F8" s="185"/>
      <c r="G8" s="185"/>
      <c r="H8" s="186"/>
    </row>
    <row r="9" spans="1:8" s="18" customFormat="1" ht="43.5" x14ac:dyDescent="0.35">
      <c r="A9" s="25">
        <v>88</v>
      </c>
      <c r="B9" s="114"/>
      <c r="C9" s="114"/>
      <c r="D9" s="26" t="s">
        <v>110</v>
      </c>
      <c r="E9" s="127" t="s">
        <v>4</v>
      </c>
      <c r="F9" s="25">
        <v>1</v>
      </c>
      <c r="G9" s="115">
        <v>0</v>
      </c>
      <c r="H9" s="28">
        <f>SUM(G9)*F9</f>
        <v>0</v>
      </c>
    </row>
    <row r="10" spans="1:8" s="18" customFormat="1" ht="43.5" x14ac:dyDescent="0.35">
      <c r="A10" s="25">
        <v>89</v>
      </c>
      <c r="B10" s="114"/>
      <c r="C10" s="114"/>
      <c r="D10" s="26" t="s">
        <v>41</v>
      </c>
      <c r="E10" s="127" t="s">
        <v>4</v>
      </c>
      <c r="F10" s="25">
        <v>1</v>
      </c>
      <c r="G10" s="115">
        <v>0</v>
      </c>
      <c r="H10" s="28">
        <f t="shared" ref="H10:H13" si="0">SUM(G10)*F10</f>
        <v>0</v>
      </c>
    </row>
    <row r="11" spans="1:8" s="18" customFormat="1" ht="87" x14ac:dyDescent="0.35">
      <c r="A11" s="25">
        <v>90</v>
      </c>
      <c r="B11" s="114"/>
      <c r="C11" s="114"/>
      <c r="D11" s="26" t="s">
        <v>103</v>
      </c>
      <c r="E11" s="127" t="s">
        <v>4</v>
      </c>
      <c r="F11" s="25">
        <v>1</v>
      </c>
      <c r="G11" s="115">
        <v>0</v>
      </c>
      <c r="H11" s="28">
        <f t="shared" si="0"/>
        <v>0</v>
      </c>
    </row>
    <row r="12" spans="1:8" s="18" customFormat="1" ht="29" x14ac:dyDescent="0.35">
      <c r="A12" s="25">
        <v>91</v>
      </c>
      <c r="B12" s="114"/>
      <c r="C12" s="114"/>
      <c r="D12" s="26" t="s">
        <v>26</v>
      </c>
      <c r="E12" s="127" t="s">
        <v>4</v>
      </c>
      <c r="F12" s="25">
        <v>1</v>
      </c>
      <c r="G12" s="115">
        <v>0</v>
      </c>
      <c r="H12" s="28">
        <f t="shared" si="0"/>
        <v>0</v>
      </c>
    </row>
    <row r="13" spans="1:8" s="18" customFormat="1" ht="72.75" customHeight="1" x14ac:dyDescent="0.35">
      <c r="A13" s="25">
        <v>92</v>
      </c>
      <c r="B13" s="114"/>
      <c r="C13" s="114"/>
      <c r="D13" s="26" t="s">
        <v>5</v>
      </c>
      <c r="E13" s="127" t="s">
        <v>4</v>
      </c>
      <c r="F13" s="25">
        <v>1</v>
      </c>
      <c r="G13" s="115">
        <v>0</v>
      </c>
      <c r="H13" s="28">
        <f t="shared" si="0"/>
        <v>0</v>
      </c>
    </row>
    <row r="14" spans="1:8" s="3" customFormat="1" ht="18" customHeight="1" x14ac:dyDescent="0.35">
      <c r="A14" s="178"/>
      <c r="B14" s="179"/>
      <c r="C14" s="179"/>
      <c r="D14" s="179"/>
      <c r="E14" s="179"/>
      <c r="F14" s="179"/>
      <c r="G14" s="180"/>
      <c r="H14" s="33">
        <f>SUM(H9:H13)</f>
        <v>0</v>
      </c>
    </row>
    <row r="15" spans="1:8" s="1" customFormat="1" ht="25.5" customHeight="1" x14ac:dyDescent="0.35">
      <c r="A15" s="184" t="s">
        <v>6</v>
      </c>
      <c r="B15" s="185"/>
      <c r="C15" s="185"/>
      <c r="D15" s="185"/>
      <c r="E15" s="185"/>
      <c r="F15" s="185"/>
      <c r="G15" s="185"/>
      <c r="H15" s="186"/>
    </row>
    <row r="16" spans="1:8" s="18" customFormat="1" ht="123" customHeight="1" x14ac:dyDescent="0.35">
      <c r="A16" s="30">
        <v>93</v>
      </c>
      <c r="B16" s="118"/>
      <c r="C16" s="118"/>
      <c r="D16" s="31" t="s">
        <v>47</v>
      </c>
      <c r="E16" s="128" t="s">
        <v>4</v>
      </c>
      <c r="F16" s="30">
        <v>5</v>
      </c>
      <c r="G16" s="117">
        <v>0</v>
      </c>
      <c r="H16" s="32">
        <f>SUM(G16)*F16</f>
        <v>0</v>
      </c>
    </row>
    <row r="17" spans="1:8" s="18" customFormat="1" ht="116" x14ac:dyDescent="0.35">
      <c r="A17" s="30">
        <v>94</v>
      </c>
      <c r="B17" s="118"/>
      <c r="C17" s="118"/>
      <c r="D17" s="31" t="s">
        <v>39</v>
      </c>
      <c r="E17" s="128" t="s">
        <v>4</v>
      </c>
      <c r="F17" s="30">
        <v>1</v>
      </c>
      <c r="G17" s="117">
        <v>0</v>
      </c>
      <c r="H17" s="32">
        <f t="shared" ref="H17:H26" si="1">SUM(G17)*F17</f>
        <v>0</v>
      </c>
    </row>
    <row r="18" spans="1:8" s="18" customFormat="1" ht="72.5" x14ac:dyDescent="0.35">
      <c r="A18" s="30">
        <v>95</v>
      </c>
      <c r="B18" s="118"/>
      <c r="C18" s="118"/>
      <c r="D18" s="31" t="s">
        <v>28</v>
      </c>
      <c r="E18" s="128" t="s">
        <v>4</v>
      </c>
      <c r="F18" s="30">
        <v>1</v>
      </c>
      <c r="G18" s="117">
        <v>0</v>
      </c>
      <c r="H18" s="32">
        <f t="shared" si="1"/>
        <v>0</v>
      </c>
    </row>
    <row r="19" spans="1:8" s="18" customFormat="1" ht="101.5" x14ac:dyDescent="0.35">
      <c r="A19" s="30">
        <v>96</v>
      </c>
      <c r="B19" s="118"/>
      <c r="C19" s="118"/>
      <c r="D19" s="31" t="s">
        <v>29</v>
      </c>
      <c r="E19" s="128" t="s">
        <v>4</v>
      </c>
      <c r="F19" s="30">
        <v>5</v>
      </c>
      <c r="G19" s="117">
        <v>0</v>
      </c>
      <c r="H19" s="32">
        <f t="shared" si="1"/>
        <v>0</v>
      </c>
    </row>
    <row r="20" spans="1:8" s="49" customFormat="1" ht="14.5" x14ac:dyDescent="0.35">
      <c r="A20" s="30">
        <v>97</v>
      </c>
      <c r="B20" s="118"/>
      <c r="C20" s="118"/>
      <c r="D20" s="31" t="s">
        <v>30</v>
      </c>
      <c r="E20" s="128" t="s">
        <v>4</v>
      </c>
      <c r="F20" s="30">
        <v>5</v>
      </c>
      <c r="G20" s="117">
        <v>0</v>
      </c>
      <c r="H20" s="32">
        <f t="shared" si="1"/>
        <v>0</v>
      </c>
    </row>
    <row r="21" spans="1:8" s="18" customFormat="1" ht="58" x14ac:dyDescent="0.35">
      <c r="A21" s="30">
        <v>98</v>
      </c>
      <c r="B21" s="118"/>
      <c r="C21" s="118"/>
      <c r="D21" s="31" t="s">
        <v>31</v>
      </c>
      <c r="E21" s="128" t="s">
        <v>4</v>
      </c>
      <c r="F21" s="30">
        <v>1</v>
      </c>
      <c r="G21" s="117">
        <v>0</v>
      </c>
      <c r="H21" s="32">
        <f t="shared" si="1"/>
        <v>0</v>
      </c>
    </row>
    <row r="22" spans="1:8" s="18" customFormat="1" ht="58" x14ac:dyDescent="0.35">
      <c r="A22" s="30">
        <v>99</v>
      </c>
      <c r="B22" s="118"/>
      <c r="C22" s="118"/>
      <c r="D22" s="31" t="s">
        <v>33</v>
      </c>
      <c r="E22" s="128" t="s">
        <v>4</v>
      </c>
      <c r="F22" s="30">
        <v>1</v>
      </c>
      <c r="G22" s="117">
        <v>0</v>
      </c>
      <c r="H22" s="32">
        <f t="shared" si="1"/>
        <v>0</v>
      </c>
    </row>
    <row r="23" spans="1:8" s="18" customFormat="1" ht="29" x14ac:dyDescent="0.35">
      <c r="A23" s="30">
        <v>100</v>
      </c>
      <c r="B23" s="118"/>
      <c r="C23" s="118"/>
      <c r="D23" s="31" t="s">
        <v>32</v>
      </c>
      <c r="E23" s="128" t="s">
        <v>4</v>
      </c>
      <c r="F23" s="30">
        <v>1</v>
      </c>
      <c r="G23" s="117">
        <v>0</v>
      </c>
      <c r="H23" s="32">
        <f t="shared" si="1"/>
        <v>0</v>
      </c>
    </row>
    <row r="24" spans="1:8" s="18" customFormat="1" ht="29" x14ac:dyDescent="0.35">
      <c r="A24" s="30">
        <v>101</v>
      </c>
      <c r="B24" s="118"/>
      <c r="C24" s="118"/>
      <c r="D24" s="31" t="s">
        <v>7</v>
      </c>
      <c r="E24" s="128" t="s">
        <v>4</v>
      </c>
      <c r="F24" s="30">
        <v>1</v>
      </c>
      <c r="G24" s="117">
        <v>0</v>
      </c>
      <c r="H24" s="32">
        <f t="shared" si="1"/>
        <v>0</v>
      </c>
    </row>
    <row r="25" spans="1:8" s="18" customFormat="1" ht="72.5" x14ac:dyDescent="0.35">
      <c r="A25" s="30">
        <v>102</v>
      </c>
      <c r="B25" s="118"/>
      <c r="C25" s="118"/>
      <c r="D25" s="31" t="s">
        <v>8</v>
      </c>
      <c r="E25" s="128" t="s">
        <v>4</v>
      </c>
      <c r="F25" s="30">
        <v>1</v>
      </c>
      <c r="G25" s="117">
        <v>0</v>
      </c>
      <c r="H25" s="32">
        <f t="shared" si="1"/>
        <v>0</v>
      </c>
    </row>
    <row r="26" spans="1:8" s="18" customFormat="1" ht="29" x14ac:dyDescent="0.35">
      <c r="A26" s="30">
        <v>103</v>
      </c>
      <c r="B26" s="118"/>
      <c r="C26" s="118"/>
      <c r="D26" s="31" t="s">
        <v>9</v>
      </c>
      <c r="E26" s="128" t="s">
        <v>4</v>
      </c>
      <c r="F26" s="30">
        <v>1</v>
      </c>
      <c r="G26" s="117">
        <v>0</v>
      </c>
      <c r="H26" s="32">
        <f t="shared" si="1"/>
        <v>0</v>
      </c>
    </row>
    <row r="27" spans="1:8" s="3" customFormat="1" ht="18" customHeight="1" x14ac:dyDescent="0.35">
      <c r="A27" s="178"/>
      <c r="B27" s="179"/>
      <c r="C27" s="179"/>
      <c r="D27" s="179"/>
      <c r="E27" s="179"/>
      <c r="F27" s="179"/>
      <c r="G27" s="180"/>
      <c r="H27" s="33">
        <f>SUM(H16:H26)</f>
        <v>0</v>
      </c>
    </row>
    <row r="28" spans="1:8" s="1" customFormat="1" ht="25.5" customHeight="1" x14ac:dyDescent="0.35">
      <c r="A28" s="193" t="s">
        <v>10</v>
      </c>
      <c r="B28" s="194"/>
      <c r="C28" s="194"/>
      <c r="D28" s="194"/>
      <c r="E28" s="194"/>
      <c r="F28" s="194"/>
      <c r="G28" s="194"/>
      <c r="H28" s="195"/>
    </row>
    <row r="29" spans="1:8" s="18" customFormat="1" ht="275.5" x14ac:dyDescent="0.35">
      <c r="A29" s="54">
        <v>104</v>
      </c>
      <c r="B29" s="88"/>
      <c r="C29" s="88"/>
      <c r="D29" s="91" t="s">
        <v>48</v>
      </c>
      <c r="E29" s="133" t="s">
        <v>4</v>
      </c>
      <c r="F29" s="92">
        <v>1</v>
      </c>
      <c r="G29" s="124">
        <v>0</v>
      </c>
      <c r="H29" s="89">
        <f>SUM(G29)*F29</f>
        <v>0</v>
      </c>
    </row>
    <row r="30" spans="1:8" s="18" customFormat="1" ht="156" customHeight="1" x14ac:dyDescent="0.35">
      <c r="A30" s="25">
        <v>105</v>
      </c>
      <c r="B30" s="123"/>
      <c r="C30" s="123"/>
      <c r="D30" s="50" t="s">
        <v>49</v>
      </c>
      <c r="E30" s="127" t="s">
        <v>4</v>
      </c>
      <c r="F30" s="51">
        <v>10</v>
      </c>
      <c r="G30" s="117">
        <v>0</v>
      </c>
      <c r="H30" s="28">
        <f t="shared" ref="H30:H35" si="2">SUM(G30)*F30</f>
        <v>0</v>
      </c>
    </row>
    <row r="31" spans="1:8" s="18" customFormat="1" ht="87" x14ac:dyDescent="0.35">
      <c r="A31" s="25">
        <v>106</v>
      </c>
      <c r="B31" s="27"/>
      <c r="C31" s="27"/>
      <c r="D31" s="52" t="s">
        <v>50</v>
      </c>
      <c r="E31" s="127" t="s">
        <v>4</v>
      </c>
      <c r="F31" s="24">
        <v>1</v>
      </c>
      <c r="G31" s="117">
        <v>0</v>
      </c>
      <c r="H31" s="28">
        <f t="shared" si="2"/>
        <v>0</v>
      </c>
    </row>
    <row r="32" spans="1:8" s="18" customFormat="1" ht="101.5" x14ac:dyDescent="0.35">
      <c r="A32" s="25">
        <v>107</v>
      </c>
      <c r="B32" s="27"/>
      <c r="C32" s="27"/>
      <c r="D32" s="52" t="s">
        <v>51</v>
      </c>
      <c r="E32" s="127" t="s">
        <v>4</v>
      </c>
      <c r="F32" s="24">
        <v>4</v>
      </c>
      <c r="G32" s="117">
        <v>0</v>
      </c>
      <c r="H32" s="28">
        <f t="shared" si="2"/>
        <v>0</v>
      </c>
    </row>
    <row r="33" spans="1:8" s="18" customFormat="1" ht="55.5" customHeight="1" x14ac:dyDescent="0.35">
      <c r="A33" s="25">
        <v>108</v>
      </c>
      <c r="B33" s="27"/>
      <c r="C33" s="27"/>
      <c r="D33" s="22" t="s">
        <v>54</v>
      </c>
      <c r="E33" s="127" t="s">
        <v>4</v>
      </c>
      <c r="F33" s="24">
        <v>1</v>
      </c>
      <c r="G33" s="117">
        <v>0</v>
      </c>
      <c r="H33" s="28">
        <f t="shared" si="2"/>
        <v>0</v>
      </c>
    </row>
    <row r="34" spans="1:8" s="18" customFormat="1" ht="43.5" x14ac:dyDescent="0.35">
      <c r="A34" s="25">
        <v>109</v>
      </c>
      <c r="B34" s="27"/>
      <c r="C34" s="27"/>
      <c r="D34" s="93" t="s">
        <v>71</v>
      </c>
      <c r="E34" s="132" t="s">
        <v>4</v>
      </c>
      <c r="F34" s="23">
        <v>10</v>
      </c>
      <c r="G34" s="117">
        <v>0</v>
      </c>
      <c r="H34" s="29">
        <f t="shared" si="2"/>
        <v>0</v>
      </c>
    </row>
    <row r="35" spans="1:8" s="18" customFormat="1" ht="43.5" x14ac:dyDescent="0.35">
      <c r="A35" s="25">
        <v>110</v>
      </c>
      <c r="B35" s="27"/>
      <c r="C35" s="27"/>
      <c r="D35" s="93" t="s">
        <v>72</v>
      </c>
      <c r="E35" s="132" t="s">
        <v>4</v>
      </c>
      <c r="F35" s="24">
        <v>10</v>
      </c>
      <c r="G35" s="117">
        <v>0</v>
      </c>
      <c r="H35" s="28">
        <f t="shared" si="2"/>
        <v>0</v>
      </c>
    </row>
    <row r="36" spans="1:8" s="3" customFormat="1" ht="18" customHeight="1" x14ac:dyDescent="0.35">
      <c r="A36" s="178"/>
      <c r="B36" s="179"/>
      <c r="C36" s="179"/>
      <c r="D36" s="179"/>
      <c r="E36" s="179"/>
      <c r="F36" s="179"/>
      <c r="G36" s="180"/>
      <c r="H36" s="33">
        <f>SUM(H29:H35)</f>
        <v>0</v>
      </c>
    </row>
    <row r="37" spans="1:8" s="1" customFormat="1" ht="25.5" customHeight="1" x14ac:dyDescent="0.35">
      <c r="A37" s="184" t="s">
        <v>11</v>
      </c>
      <c r="B37" s="185"/>
      <c r="C37" s="185"/>
      <c r="D37" s="185"/>
      <c r="E37" s="185"/>
      <c r="F37" s="185"/>
      <c r="G37" s="185"/>
      <c r="H37" s="186"/>
    </row>
    <row r="38" spans="1:8" s="18" customFormat="1" ht="14.5" x14ac:dyDescent="0.35">
      <c r="A38" s="25">
        <v>111</v>
      </c>
      <c r="B38" s="27"/>
      <c r="C38" s="27"/>
      <c r="D38" s="26" t="s">
        <v>59</v>
      </c>
      <c r="E38" s="127" t="s">
        <v>4</v>
      </c>
      <c r="F38" s="25">
        <v>31</v>
      </c>
      <c r="G38" s="115">
        <v>0</v>
      </c>
      <c r="H38" s="28">
        <f>SUM(G38)*F38</f>
        <v>0</v>
      </c>
    </row>
    <row r="39" spans="1:8" s="18" customFormat="1" ht="14.5" x14ac:dyDescent="0.35">
      <c r="A39" s="25">
        <v>112</v>
      </c>
      <c r="B39" s="27"/>
      <c r="C39" s="27"/>
      <c r="D39" s="26" t="s">
        <v>12</v>
      </c>
      <c r="E39" s="127" t="s">
        <v>4</v>
      </c>
      <c r="F39" s="25">
        <v>1</v>
      </c>
      <c r="G39" s="115">
        <v>0</v>
      </c>
      <c r="H39" s="28">
        <f t="shared" ref="H39:H40" si="3">SUM(G39)*F39</f>
        <v>0</v>
      </c>
    </row>
    <row r="40" spans="1:8" s="18" customFormat="1" ht="29" x14ac:dyDescent="0.35">
      <c r="A40" s="25">
        <v>113</v>
      </c>
      <c r="B40" s="27"/>
      <c r="C40" s="27"/>
      <c r="D40" s="26" t="s">
        <v>14</v>
      </c>
      <c r="E40" s="127" t="s">
        <v>4</v>
      </c>
      <c r="F40" s="25">
        <v>1</v>
      </c>
      <c r="G40" s="115">
        <v>0</v>
      </c>
      <c r="H40" s="28">
        <f t="shared" si="3"/>
        <v>0</v>
      </c>
    </row>
    <row r="41" spans="1:8" s="3" customFormat="1" ht="18" customHeight="1" x14ac:dyDescent="0.35">
      <c r="A41" s="178"/>
      <c r="B41" s="179"/>
      <c r="C41" s="179"/>
      <c r="D41" s="179"/>
      <c r="E41" s="179"/>
      <c r="F41" s="179"/>
      <c r="G41" s="180"/>
      <c r="H41" s="33">
        <f>SUM(H38:H40)</f>
        <v>0</v>
      </c>
    </row>
    <row r="42" spans="1:8" s="1" customFormat="1" ht="25.5" customHeight="1" x14ac:dyDescent="0.35">
      <c r="A42" s="184" t="s">
        <v>15</v>
      </c>
      <c r="B42" s="185"/>
      <c r="C42" s="185"/>
      <c r="D42" s="185"/>
      <c r="E42" s="185"/>
      <c r="F42" s="185"/>
      <c r="G42" s="185"/>
      <c r="H42" s="186"/>
    </row>
    <row r="43" spans="1:8" s="18" customFormat="1" ht="14.5" x14ac:dyDescent="0.35">
      <c r="A43" s="25">
        <v>114</v>
      </c>
      <c r="B43" s="27"/>
      <c r="C43" s="27"/>
      <c r="D43" s="26" t="s">
        <v>16</v>
      </c>
      <c r="E43" s="127" t="s">
        <v>4</v>
      </c>
      <c r="F43" s="25">
        <v>3</v>
      </c>
      <c r="G43" s="115">
        <v>0</v>
      </c>
      <c r="H43" s="28">
        <f t="shared" ref="H43:H49" si="4">SUM(G43)*F43</f>
        <v>0</v>
      </c>
    </row>
    <row r="44" spans="1:8" s="18" customFormat="1" ht="14.5" x14ac:dyDescent="0.35">
      <c r="A44" s="25">
        <v>115</v>
      </c>
      <c r="B44" s="27"/>
      <c r="C44" s="27"/>
      <c r="D44" s="26" t="s">
        <v>17</v>
      </c>
      <c r="E44" s="127" t="s">
        <v>4</v>
      </c>
      <c r="F44" s="25">
        <v>32</v>
      </c>
      <c r="G44" s="115">
        <v>0</v>
      </c>
      <c r="H44" s="28">
        <f t="shared" si="4"/>
        <v>0</v>
      </c>
    </row>
    <row r="45" spans="1:8" s="18" customFormat="1" ht="14.5" x14ac:dyDescent="0.35">
      <c r="A45" s="25">
        <v>116</v>
      </c>
      <c r="B45" s="27"/>
      <c r="C45" s="27"/>
      <c r="D45" s="26" t="s">
        <v>18</v>
      </c>
      <c r="E45" s="127" t="s">
        <v>4</v>
      </c>
      <c r="F45" s="25">
        <v>10</v>
      </c>
      <c r="G45" s="115">
        <v>0</v>
      </c>
      <c r="H45" s="28">
        <f t="shared" si="4"/>
        <v>0</v>
      </c>
    </row>
    <row r="46" spans="1:8" s="18" customFormat="1" ht="14.5" x14ac:dyDescent="0.35">
      <c r="A46" s="25">
        <v>117</v>
      </c>
      <c r="B46" s="27"/>
      <c r="C46" s="27"/>
      <c r="D46" s="26" t="s">
        <v>19</v>
      </c>
      <c r="E46" s="127" t="s">
        <v>13</v>
      </c>
      <c r="F46" s="25">
        <v>3</v>
      </c>
      <c r="G46" s="115">
        <v>0</v>
      </c>
      <c r="H46" s="28">
        <f t="shared" si="4"/>
        <v>0</v>
      </c>
    </row>
    <row r="47" spans="1:8" s="18" customFormat="1" ht="14.5" x14ac:dyDescent="0.35">
      <c r="A47" s="25">
        <v>118</v>
      </c>
      <c r="B47" s="27"/>
      <c r="C47" s="27"/>
      <c r="D47" s="26" t="s">
        <v>20</v>
      </c>
      <c r="E47" s="127" t="s">
        <v>22</v>
      </c>
      <c r="F47" s="25">
        <v>1</v>
      </c>
      <c r="G47" s="115">
        <v>0</v>
      </c>
      <c r="H47" s="28">
        <f t="shared" si="4"/>
        <v>0</v>
      </c>
    </row>
    <row r="48" spans="1:8" s="18" customFormat="1" ht="29" x14ac:dyDescent="0.35">
      <c r="A48" s="25">
        <v>119</v>
      </c>
      <c r="B48" s="27"/>
      <c r="C48" s="27"/>
      <c r="D48" s="26" t="s">
        <v>65</v>
      </c>
      <c r="E48" s="127" t="s">
        <v>22</v>
      </c>
      <c r="F48" s="25">
        <v>1</v>
      </c>
      <c r="G48" s="115">
        <v>0</v>
      </c>
      <c r="H48" s="28">
        <f t="shared" si="4"/>
        <v>0</v>
      </c>
    </row>
    <row r="49" spans="1:8" s="18" customFormat="1" ht="14.5" x14ac:dyDescent="0.35">
      <c r="A49" s="25">
        <v>120</v>
      </c>
      <c r="B49" s="27"/>
      <c r="C49" s="27"/>
      <c r="D49" s="26" t="s">
        <v>64</v>
      </c>
      <c r="E49" s="127" t="s">
        <v>22</v>
      </c>
      <c r="F49" s="25">
        <v>1</v>
      </c>
      <c r="G49" s="115">
        <v>0</v>
      </c>
      <c r="H49" s="28">
        <f t="shared" si="4"/>
        <v>0</v>
      </c>
    </row>
    <row r="50" spans="1:8" s="3" customFormat="1" ht="18" customHeight="1" thickBot="1" x14ac:dyDescent="0.4">
      <c r="A50" s="181"/>
      <c r="B50" s="182"/>
      <c r="C50" s="182"/>
      <c r="D50" s="182"/>
      <c r="E50" s="182"/>
      <c r="F50" s="182"/>
      <c r="G50" s="183"/>
      <c r="H50" s="33">
        <f>SUM(H43:H49)</f>
        <v>0</v>
      </c>
    </row>
    <row r="51" spans="1:8" s="1" customFormat="1" ht="25" customHeight="1" thickBot="1" x14ac:dyDescent="0.4">
      <c r="A51" s="161" t="s">
        <v>81</v>
      </c>
      <c r="B51" s="162"/>
      <c r="C51" s="162"/>
      <c r="D51" s="162"/>
      <c r="E51" s="162"/>
      <c r="F51" s="162"/>
      <c r="G51" s="162"/>
      <c r="H51" s="77">
        <f>SUM(H50,H41,H36,H27,H14)</f>
        <v>0</v>
      </c>
    </row>
    <row r="52" spans="1:8" s="46" customFormat="1" ht="14.5" x14ac:dyDescent="0.35">
      <c r="D52" s="47"/>
      <c r="F52" s="37"/>
      <c r="G52" s="48"/>
    </row>
    <row r="53" spans="1:8" s="46" customFormat="1" ht="14.5" x14ac:dyDescent="0.35">
      <c r="D53" s="47"/>
      <c r="F53" s="37"/>
      <c r="G53" s="48"/>
    </row>
    <row r="54" spans="1:8" s="46" customFormat="1" ht="32.5" customHeight="1" x14ac:dyDescent="0.35">
      <c r="A54" s="157" t="s">
        <v>102</v>
      </c>
      <c r="B54" s="157"/>
      <c r="C54" s="157"/>
      <c r="D54" s="157"/>
      <c r="E54" s="157"/>
      <c r="F54" s="157"/>
      <c r="G54" s="157"/>
      <c r="H54" s="157"/>
    </row>
  </sheetData>
  <sheetProtection sheet="1"/>
  <mergeCells count="14">
    <mergeCell ref="A5:H5"/>
    <mergeCell ref="A54:H54"/>
    <mergeCell ref="A8:H8"/>
    <mergeCell ref="A15:H15"/>
    <mergeCell ref="A14:G14"/>
    <mergeCell ref="A27:G27"/>
    <mergeCell ref="A28:H28"/>
    <mergeCell ref="A36:G36"/>
    <mergeCell ref="A37:H37"/>
    <mergeCell ref="A42:H42"/>
    <mergeCell ref="A41:G41"/>
    <mergeCell ref="A50:G50"/>
    <mergeCell ref="A51:G51"/>
    <mergeCell ref="A6:H6"/>
  </mergeCells>
  <pageMargins left="0.19685039370078741" right="0.19685039370078741" top="0.15748031496062992" bottom="0.43307086614173229" header="0.15748031496062992" footer="0.15748031496062992"/>
  <pageSetup paperSize="9" scale="74" firstPageNumber="0" fitToHeight="0" orientation="landscape" r:id="rId1"/>
  <headerFooter alignWithMargins="0">
    <oddFooter>&amp;C&amp;P</oddFooter>
  </headerFooter>
  <rowBreaks count="1" manualBreakCount="1">
    <brk id="27"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6"/>
  <sheetViews>
    <sheetView zoomScale="85" zoomScaleNormal="85" workbookViewId="0">
      <pane ySplit="7" topLeftCell="A8" activePane="bottomLeft" state="frozen"/>
      <selection pane="bottomLeft" activeCell="B9" sqref="B9"/>
    </sheetView>
  </sheetViews>
  <sheetFormatPr defaultColWidth="9.1796875" defaultRowHeight="12.5" x14ac:dyDescent="0.35"/>
  <cols>
    <col min="1" max="1" width="8" style="4" customWidth="1"/>
    <col min="2" max="2" width="20" style="4" customWidth="1"/>
    <col min="3" max="3" width="21.453125" style="4" customWidth="1"/>
    <col min="4" max="4" width="79.7265625" style="5" customWidth="1"/>
    <col min="5" max="5" width="12.6328125" style="4" bestFit="1" customWidth="1"/>
    <col min="6" max="6" width="8.1796875" style="1" customWidth="1"/>
    <col min="7" max="7" width="16.81640625" style="6" customWidth="1"/>
    <col min="8" max="8" width="23" style="4" bestFit="1" customWidth="1"/>
    <col min="9" max="16384" width="9.1796875" style="4"/>
  </cols>
  <sheetData>
    <row r="1" spans="1:8" s="10" customFormat="1" ht="15.5" x14ac:dyDescent="0.35">
      <c r="A1" s="72" t="s">
        <v>69</v>
      </c>
      <c r="B1" s="69"/>
      <c r="C1" s="70"/>
      <c r="D1" s="70"/>
    </row>
    <row r="2" spans="1:8" s="10" customFormat="1" ht="15.5" x14ac:dyDescent="0.35">
      <c r="A2" s="72" t="s">
        <v>70</v>
      </c>
      <c r="B2" s="69"/>
      <c r="C2" s="70"/>
      <c r="D2" s="70"/>
    </row>
    <row r="3" spans="1:8" s="10" customFormat="1" ht="15.5" x14ac:dyDescent="0.35">
      <c r="A3" s="73" t="s">
        <v>85</v>
      </c>
      <c r="B3" s="71"/>
    </row>
    <row r="4" spans="1:8" s="10" customFormat="1" ht="15" thickBot="1" x14ac:dyDescent="0.4">
      <c r="A4" s="71"/>
      <c r="B4" s="71"/>
    </row>
    <row r="5" spans="1:8" s="21" customFormat="1" ht="25.5" customHeight="1" x14ac:dyDescent="0.35">
      <c r="A5" s="158" t="s">
        <v>99</v>
      </c>
      <c r="B5" s="159"/>
      <c r="C5" s="159"/>
      <c r="D5" s="159"/>
      <c r="E5" s="159"/>
      <c r="F5" s="159"/>
      <c r="G5" s="159"/>
      <c r="H5" s="160"/>
    </row>
    <row r="6" spans="1:8" s="37" customFormat="1" ht="32" customHeight="1" thickBot="1" x14ac:dyDescent="0.4">
      <c r="A6" s="172" t="s">
        <v>106</v>
      </c>
      <c r="B6" s="173"/>
      <c r="C6" s="173"/>
      <c r="D6" s="173"/>
      <c r="E6" s="173"/>
      <c r="F6" s="173"/>
      <c r="G6" s="173"/>
      <c r="H6" s="174"/>
    </row>
    <row r="7" spans="1:8" s="37" customFormat="1" ht="29" x14ac:dyDescent="0.35">
      <c r="A7" s="85" t="s">
        <v>0</v>
      </c>
      <c r="B7" s="85" t="s">
        <v>68</v>
      </c>
      <c r="C7" s="67" t="s">
        <v>78</v>
      </c>
      <c r="D7" s="85" t="s">
        <v>1</v>
      </c>
      <c r="E7" s="67" t="s">
        <v>80</v>
      </c>
      <c r="F7" s="85" t="s">
        <v>2</v>
      </c>
      <c r="G7" s="86" t="s">
        <v>67</v>
      </c>
      <c r="H7" s="139" t="s">
        <v>79</v>
      </c>
    </row>
    <row r="8" spans="1:8" s="1" customFormat="1" ht="25.5" customHeight="1" x14ac:dyDescent="0.35">
      <c r="A8" s="193" t="s">
        <v>3</v>
      </c>
      <c r="B8" s="194"/>
      <c r="C8" s="194"/>
      <c r="D8" s="194"/>
      <c r="E8" s="194"/>
      <c r="F8" s="194"/>
      <c r="G8" s="194"/>
      <c r="H8" s="195"/>
    </row>
    <row r="9" spans="1:8" s="18" customFormat="1" ht="43.5" x14ac:dyDescent="0.35">
      <c r="A9" s="54">
        <v>121</v>
      </c>
      <c r="B9" s="125"/>
      <c r="C9" s="125"/>
      <c r="D9" s="87" t="s">
        <v>110</v>
      </c>
      <c r="E9" s="133" t="s">
        <v>4</v>
      </c>
      <c r="F9" s="54">
        <v>1</v>
      </c>
      <c r="G9" s="116">
        <v>0</v>
      </c>
      <c r="H9" s="89">
        <f>SUM(G9)*F9</f>
        <v>0</v>
      </c>
    </row>
    <row r="10" spans="1:8" s="18" customFormat="1" ht="43.5" x14ac:dyDescent="0.35">
      <c r="A10" s="25">
        <v>122</v>
      </c>
      <c r="B10" s="114"/>
      <c r="C10" s="114"/>
      <c r="D10" s="26" t="s">
        <v>41</v>
      </c>
      <c r="E10" s="127" t="s">
        <v>4</v>
      </c>
      <c r="F10" s="25">
        <v>1</v>
      </c>
      <c r="G10" s="115">
        <v>0</v>
      </c>
      <c r="H10" s="28">
        <f t="shared" ref="H10:H13" si="0">SUM(G10)*F10</f>
        <v>0</v>
      </c>
    </row>
    <row r="11" spans="1:8" s="20" customFormat="1" ht="87" x14ac:dyDescent="0.35">
      <c r="A11" s="25">
        <v>123</v>
      </c>
      <c r="B11" s="114"/>
      <c r="C11" s="114"/>
      <c r="D11" s="26" t="s">
        <v>103</v>
      </c>
      <c r="E11" s="127" t="s">
        <v>4</v>
      </c>
      <c r="F11" s="25">
        <v>1</v>
      </c>
      <c r="G11" s="115">
        <v>0</v>
      </c>
      <c r="H11" s="28">
        <f t="shared" si="0"/>
        <v>0</v>
      </c>
    </row>
    <row r="12" spans="1:8" s="20" customFormat="1" ht="29" x14ac:dyDescent="0.35">
      <c r="A12" s="25">
        <v>124</v>
      </c>
      <c r="B12" s="114"/>
      <c r="C12" s="114"/>
      <c r="D12" s="26" t="s">
        <v>26</v>
      </c>
      <c r="E12" s="127" t="s">
        <v>4</v>
      </c>
      <c r="F12" s="25">
        <v>1</v>
      </c>
      <c r="G12" s="115">
        <v>0</v>
      </c>
      <c r="H12" s="28">
        <f t="shared" ref="H12" si="1">SUM(G12)*F12</f>
        <v>0</v>
      </c>
    </row>
    <row r="13" spans="1:8" s="21" customFormat="1" ht="87" x14ac:dyDescent="0.35">
      <c r="A13" s="25">
        <v>125</v>
      </c>
      <c r="B13" s="114"/>
      <c r="C13" s="114"/>
      <c r="D13" s="26" t="s">
        <v>24</v>
      </c>
      <c r="E13" s="127" t="s">
        <v>4</v>
      </c>
      <c r="F13" s="25">
        <v>1</v>
      </c>
      <c r="G13" s="115">
        <v>0</v>
      </c>
      <c r="H13" s="28">
        <f t="shared" si="0"/>
        <v>0</v>
      </c>
    </row>
    <row r="14" spans="1:8" s="2" customFormat="1" ht="18" customHeight="1" x14ac:dyDescent="0.35">
      <c r="A14" s="178"/>
      <c r="B14" s="179"/>
      <c r="C14" s="179"/>
      <c r="D14" s="179"/>
      <c r="E14" s="179"/>
      <c r="F14" s="179"/>
      <c r="G14" s="180"/>
      <c r="H14" s="33">
        <f>SUM(H9:H13)</f>
        <v>0</v>
      </c>
    </row>
    <row r="15" spans="1:8" s="7" customFormat="1" ht="25" customHeight="1" x14ac:dyDescent="0.35">
      <c r="A15" s="193" t="s">
        <v>10</v>
      </c>
      <c r="B15" s="194"/>
      <c r="C15" s="194"/>
      <c r="D15" s="194"/>
      <c r="E15" s="194"/>
      <c r="F15" s="194"/>
      <c r="G15" s="194"/>
      <c r="H15" s="195"/>
    </row>
    <row r="16" spans="1:8" s="17" customFormat="1" ht="43.5" x14ac:dyDescent="0.35">
      <c r="A16" s="25">
        <v>126</v>
      </c>
      <c r="B16" s="120"/>
      <c r="C16" s="120"/>
      <c r="D16" s="93" t="s">
        <v>71</v>
      </c>
      <c r="E16" s="132" t="s">
        <v>4</v>
      </c>
      <c r="F16" s="24">
        <v>8</v>
      </c>
      <c r="G16" s="117">
        <v>0</v>
      </c>
      <c r="H16" s="28">
        <f t="shared" ref="H16:H17" si="2">SUM(G16)*F16</f>
        <v>0</v>
      </c>
    </row>
    <row r="17" spans="1:8" s="17" customFormat="1" ht="43.5" x14ac:dyDescent="0.35">
      <c r="A17" s="25">
        <v>127</v>
      </c>
      <c r="B17" s="120"/>
      <c r="C17" s="120"/>
      <c r="D17" s="93" t="s">
        <v>72</v>
      </c>
      <c r="E17" s="132" t="s">
        <v>4</v>
      </c>
      <c r="F17" s="24">
        <v>8</v>
      </c>
      <c r="G17" s="117">
        <v>0</v>
      </c>
      <c r="H17" s="28">
        <f t="shared" si="2"/>
        <v>0</v>
      </c>
    </row>
    <row r="18" spans="1:8" ht="14.5" x14ac:dyDescent="0.35">
      <c r="A18" s="61"/>
      <c r="B18" s="62"/>
      <c r="C18" s="62"/>
      <c r="D18" s="62"/>
      <c r="E18" s="62"/>
      <c r="F18" s="62"/>
      <c r="G18" s="63"/>
      <c r="H18" s="34">
        <f>SUM(H16:H17)</f>
        <v>0</v>
      </c>
    </row>
    <row r="19" spans="1:8" ht="25.5" customHeight="1" x14ac:dyDescent="0.35">
      <c r="A19" s="193" t="s">
        <v>112</v>
      </c>
      <c r="B19" s="194"/>
      <c r="C19" s="194"/>
      <c r="D19" s="194"/>
      <c r="E19" s="194"/>
      <c r="F19" s="194"/>
      <c r="G19" s="194"/>
      <c r="H19" s="195"/>
    </row>
    <row r="20" spans="1:8" s="17" customFormat="1" ht="116" x14ac:dyDescent="0.35">
      <c r="A20" s="30">
        <v>128</v>
      </c>
      <c r="B20" s="118"/>
      <c r="C20" s="118"/>
      <c r="D20" s="31" t="s">
        <v>39</v>
      </c>
      <c r="E20" s="128" t="s">
        <v>4</v>
      </c>
      <c r="F20" s="30">
        <v>1</v>
      </c>
      <c r="G20" s="117">
        <v>0</v>
      </c>
      <c r="H20" s="32">
        <f>SUM(G20)*F20</f>
        <v>0</v>
      </c>
    </row>
    <row r="21" spans="1:8" s="17" customFormat="1" ht="72.5" x14ac:dyDescent="0.35">
      <c r="A21" s="30">
        <v>129</v>
      </c>
      <c r="B21" s="118"/>
      <c r="C21" s="118"/>
      <c r="D21" s="31" t="s">
        <v>28</v>
      </c>
      <c r="E21" s="128" t="s">
        <v>4</v>
      </c>
      <c r="F21" s="30">
        <v>1</v>
      </c>
      <c r="G21" s="117">
        <v>0</v>
      </c>
      <c r="H21" s="32">
        <f>SUM(G21)*F21</f>
        <v>0</v>
      </c>
    </row>
    <row r="22" spans="1:8" ht="15" thickBot="1" x14ac:dyDescent="0.4">
      <c r="A22" s="181"/>
      <c r="B22" s="182"/>
      <c r="C22" s="182"/>
      <c r="D22" s="182"/>
      <c r="E22" s="182"/>
      <c r="F22" s="182"/>
      <c r="G22" s="183"/>
      <c r="H22" s="33">
        <f>SUM(H20:H21)</f>
        <v>0</v>
      </c>
    </row>
    <row r="23" spans="1:8" s="1" customFormat="1" ht="25" customHeight="1" thickBot="1" x14ac:dyDescent="0.4">
      <c r="A23" s="161" t="s">
        <v>81</v>
      </c>
      <c r="B23" s="162"/>
      <c r="C23" s="162"/>
      <c r="D23" s="162"/>
      <c r="E23" s="162"/>
      <c r="F23" s="162"/>
      <c r="G23" s="162"/>
      <c r="H23" s="77">
        <f>SUM(H22,H18,H14)</f>
        <v>0</v>
      </c>
    </row>
    <row r="24" spans="1:8" s="46" customFormat="1" ht="14.5" x14ac:dyDescent="0.35">
      <c r="D24" s="47"/>
      <c r="F24" s="37"/>
      <c r="G24" s="48"/>
    </row>
    <row r="25" spans="1:8" s="46" customFormat="1" ht="14.5" x14ac:dyDescent="0.35">
      <c r="D25" s="47"/>
      <c r="F25" s="37"/>
      <c r="G25" s="48"/>
    </row>
    <row r="26" spans="1:8" s="46" customFormat="1" ht="32.5" customHeight="1" x14ac:dyDescent="0.35">
      <c r="A26" s="157" t="s">
        <v>102</v>
      </c>
      <c r="B26" s="157"/>
      <c r="C26" s="157"/>
      <c r="D26" s="157"/>
      <c r="E26" s="157"/>
      <c r="F26" s="157"/>
      <c r="G26" s="157"/>
      <c r="H26" s="157"/>
    </row>
  </sheetData>
  <sheetProtection sheet="1"/>
  <mergeCells count="9">
    <mergeCell ref="A5:H5"/>
    <mergeCell ref="A23:G23"/>
    <mergeCell ref="A8:H8"/>
    <mergeCell ref="A26:H26"/>
    <mergeCell ref="A14:G14"/>
    <mergeCell ref="A15:H15"/>
    <mergeCell ref="A19:H19"/>
    <mergeCell ref="A22:G22"/>
    <mergeCell ref="A6:H6"/>
  </mergeCells>
  <pageMargins left="0.19685039370078741" right="0.19685039370078741" top="0.15748031496062992" bottom="0.39370078740157483" header="0.15748031496062992" footer="0.15748031496062992"/>
  <pageSetup paperSize="9" scale="75" firstPageNumber="0" fitToHeight="0" orientation="landscape" r:id="rId1"/>
  <headerFooter alignWithMargins="0">
    <oddFooter>&amp;C&amp;P</oddFooter>
  </headerFooter>
  <rowBreaks count="1" manualBreakCount="1">
    <brk id="18"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H20"/>
  <sheetViews>
    <sheetView zoomScale="85" zoomScaleNormal="85" workbookViewId="0">
      <pane ySplit="7" topLeftCell="A8" activePane="bottomLeft" state="frozen"/>
      <selection pane="bottomLeft" activeCell="B9" sqref="B9"/>
    </sheetView>
  </sheetViews>
  <sheetFormatPr defaultColWidth="9.1796875" defaultRowHeight="12.5" x14ac:dyDescent="0.35"/>
  <cols>
    <col min="1" max="1" width="8" style="4" customWidth="1"/>
    <col min="2" max="2" width="17.7265625" style="4" customWidth="1"/>
    <col min="3" max="3" width="25.81640625" style="4" customWidth="1"/>
    <col min="4" max="4" width="79.7265625" style="5" customWidth="1"/>
    <col min="5" max="5" width="12.6328125" style="4" bestFit="1" customWidth="1"/>
    <col min="6" max="6" width="8.1796875" style="1" customWidth="1"/>
    <col min="7" max="7" width="16.81640625" style="6" customWidth="1"/>
    <col min="8" max="8" width="23" style="4" bestFit="1" customWidth="1"/>
    <col min="9" max="16384" width="9.1796875" style="4"/>
  </cols>
  <sheetData>
    <row r="1" spans="1:8" s="10" customFormat="1" ht="15.5" x14ac:dyDescent="0.35">
      <c r="A1" s="72" t="s">
        <v>69</v>
      </c>
      <c r="B1" s="69"/>
      <c r="C1" s="70"/>
      <c r="D1" s="70"/>
    </row>
    <row r="2" spans="1:8" s="10" customFormat="1" ht="15.5" x14ac:dyDescent="0.35">
      <c r="A2" s="72" t="s">
        <v>70</v>
      </c>
      <c r="B2" s="69"/>
      <c r="C2" s="70"/>
      <c r="D2" s="70"/>
    </row>
    <row r="3" spans="1:8" s="10" customFormat="1" ht="15.5" x14ac:dyDescent="0.35">
      <c r="A3" s="73" t="s">
        <v>85</v>
      </c>
      <c r="B3" s="71"/>
    </row>
    <row r="4" spans="1:8" s="10" customFormat="1" ht="15" thickBot="1" x14ac:dyDescent="0.4">
      <c r="A4" s="71"/>
      <c r="B4" s="71"/>
    </row>
    <row r="5" spans="1:8" s="21" customFormat="1" ht="25.5" customHeight="1" x14ac:dyDescent="0.35">
      <c r="A5" s="158" t="s">
        <v>101</v>
      </c>
      <c r="B5" s="159"/>
      <c r="C5" s="159"/>
      <c r="D5" s="159"/>
      <c r="E5" s="159"/>
      <c r="F5" s="159"/>
      <c r="G5" s="159"/>
      <c r="H5" s="160"/>
    </row>
    <row r="6" spans="1:8" s="37" customFormat="1" ht="32" customHeight="1" thickBot="1" x14ac:dyDescent="0.4">
      <c r="A6" s="172" t="s">
        <v>106</v>
      </c>
      <c r="B6" s="173"/>
      <c r="C6" s="173"/>
      <c r="D6" s="173"/>
      <c r="E6" s="173"/>
      <c r="F6" s="173"/>
      <c r="G6" s="173"/>
      <c r="H6" s="174"/>
    </row>
    <row r="7" spans="1:8" s="37" customFormat="1" ht="29" x14ac:dyDescent="0.35">
      <c r="A7" s="67" t="s">
        <v>0</v>
      </c>
      <c r="B7" s="67" t="s">
        <v>68</v>
      </c>
      <c r="C7" s="67" t="s">
        <v>78</v>
      </c>
      <c r="D7" s="67" t="s">
        <v>1</v>
      </c>
      <c r="E7" s="67" t="s">
        <v>80</v>
      </c>
      <c r="F7" s="67" t="s">
        <v>2</v>
      </c>
      <c r="G7" s="68" t="s">
        <v>67</v>
      </c>
      <c r="H7" s="139" t="s">
        <v>79</v>
      </c>
    </row>
    <row r="8" spans="1:8" s="1" customFormat="1" ht="25.5" customHeight="1" x14ac:dyDescent="0.35">
      <c r="A8" s="184" t="s">
        <v>3</v>
      </c>
      <c r="B8" s="185"/>
      <c r="C8" s="185"/>
      <c r="D8" s="185"/>
      <c r="E8" s="185"/>
      <c r="F8" s="185"/>
      <c r="G8" s="185"/>
      <c r="H8" s="186"/>
    </row>
    <row r="9" spans="1:8" s="18" customFormat="1" ht="43.5" x14ac:dyDescent="0.35">
      <c r="A9" s="25">
        <v>130</v>
      </c>
      <c r="B9" s="114"/>
      <c r="C9" s="114"/>
      <c r="D9" s="26" t="s">
        <v>110</v>
      </c>
      <c r="E9" s="127" t="s">
        <v>4</v>
      </c>
      <c r="F9" s="25">
        <v>1</v>
      </c>
      <c r="G9" s="115">
        <v>0</v>
      </c>
      <c r="H9" s="28">
        <f>SUM(G9)*F9</f>
        <v>0</v>
      </c>
    </row>
    <row r="10" spans="1:8" s="18" customFormat="1" ht="43.5" x14ac:dyDescent="0.35">
      <c r="A10" s="25">
        <v>131</v>
      </c>
      <c r="B10" s="114"/>
      <c r="C10" s="114"/>
      <c r="D10" s="26" t="s">
        <v>41</v>
      </c>
      <c r="E10" s="127" t="s">
        <v>4</v>
      </c>
      <c r="F10" s="25">
        <v>1</v>
      </c>
      <c r="G10" s="115">
        <v>0</v>
      </c>
      <c r="H10" s="28">
        <f t="shared" ref="H10:H15" si="0">SUM(G10)*F10</f>
        <v>0</v>
      </c>
    </row>
    <row r="11" spans="1:8" s="18" customFormat="1" ht="87" x14ac:dyDescent="0.35">
      <c r="A11" s="25">
        <v>132</v>
      </c>
      <c r="B11" s="114"/>
      <c r="C11" s="114"/>
      <c r="D11" s="26" t="s">
        <v>103</v>
      </c>
      <c r="E11" s="127" t="s">
        <v>4</v>
      </c>
      <c r="F11" s="25">
        <v>1</v>
      </c>
      <c r="G11" s="115">
        <v>0</v>
      </c>
      <c r="H11" s="28">
        <f t="shared" si="0"/>
        <v>0</v>
      </c>
    </row>
    <row r="12" spans="1:8" s="18" customFormat="1" ht="29" x14ac:dyDescent="0.35">
      <c r="A12" s="25">
        <v>133</v>
      </c>
      <c r="B12" s="114"/>
      <c r="C12" s="114"/>
      <c r="D12" s="26" t="s">
        <v>26</v>
      </c>
      <c r="E12" s="127" t="s">
        <v>4</v>
      </c>
      <c r="F12" s="25">
        <v>1</v>
      </c>
      <c r="G12" s="115">
        <v>0</v>
      </c>
      <c r="H12" s="28">
        <f t="shared" si="0"/>
        <v>0</v>
      </c>
    </row>
    <row r="13" spans="1:8" s="18" customFormat="1" ht="116" x14ac:dyDescent="0.35">
      <c r="A13" s="30">
        <v>134</v>
      </c>
      <c r="B13" s="118"/>
      <c r="C13" s="118"/>
      <c r="D13" s="31" t="s">
        <v>39</v>
      </c>
      <c r="E13" s="128" t="s">
        <v>4</v>
      </c>
      <c r="F13" s="30">
        <v>1</v>
      </c>
      <c r="G13" s="117">
        <v>0</v>
      </c>
      <c r="H13" s="32">
        <f>SUM(G13)*F13</f>
        <v>0</v>
      </c>
    </row>
    <row r="14" spans="1:8" s="18" customFormat="1" ht="72.5" x14ac:dyDescent="0.35">
      <c r="A14" s="30">
        <v>135</v>
      </c>
      <c r="B14" s="118"/>
      <c r="C14" s="118"/>
      <c r="D14" s="31" t="s">
        <v>28</v>
      </c>
      <c r="E14" s="128" t="s">
        <v>4</v>
      </c>
      <c r="F14" s="30">
        <v>1</v>
      </c>
      <c r="G14" s="117">
        <v>0</v>
      </c>
      <c r="H14" s="32">
        <f>SUM(G14)*F14</f>
        <v>0</v>
      </c>
    </row>
    <row r="15" spans="1:8" s="18" customFormat="1" ht="72.5" x14ac:dyDescent="0.35">
      <c r="A15" s="25">
        <v>136</v>
      </c>
      <c r="B15" s="114"/>
      <c r="C15" s="114"/>
      <c r="D15" s="26" t="s">
        <v>5</v>
      </c>
      <c r="E15" s="127" t="s">
        <v>4</v>
      </c>
      <c r="F15" s="25">
        <v>1</v>
      </c>
      <c r="G15" s="115">
        <v>0</v>
      </c>
      <c r="H15" s="28">
        <f t="shared" si="0"/>
        <v>0</v>
      </c>
    </row>
    <row r="16" spans="1:8" s="3" customFormat="1" ht="18" customHeight="1" thickBot="1" x14ac:dyDescent="0.4">
      <c r="A16" s="181"/>
      <c r="B16" s="182"/>
      <c r="C16" s="182"/>
      <c r="D16" s="182"/>
      <c r="E16" s="182"/>
      <c r="F16" s="182"/>
      <c r="G16" s="183"/>
      <c r="H16" s="33">
        <f>SUM(H9:H15)</f>
        <v>0</v>
      </c>
    </row>
    <row r="17" spans="1:8" s="1" customFormat="1" ht="25" customHeight="1" thickBot="1" x14ac:dyDescent="0.4">
      <c r="A17" s="161" t="s">
        <v>81</v>
      </c>
      <c r="B17" s="162"/>
      <c r="C17" s="162"/>
      <c r="D17" s="162"/>
      <c r="E17" s="162"/>
      <c r="F17" s="162"/>
      <c r="G17" s="162"/>
      <c r="H17" s="77">
        <f>H16</f>
        <v>0</v>
      </c>
    </row>
    <row r="18" spans="1:8" s="46" customFormat="1" ht="14.5" x14ac:dyDescent="0.35">
      <c r="D18" s="47"/>
      <c r="F18" s="37"/>
      <c r="G18" s="48"/>
    </row>
    <row r="19" spans="1:8" s="46" customFormat="1" ht="14.5" x14ac:dyDescent="0.35">
      <c r="D19" s="47"/>
      <c r="F19" s="37"/>
      <c r="G19" s="48"/>
    </row>
    <row r="20" spans="1:8" s="46" customFormat="1" ht="32.5" customHeight="1" x14ac:dyDescent="0.35">
      <c r="A20" s="157" t="s">
        <v>102</v>
      </c>
      <c r="B20" s="157"/>
      <c r="C20" s="157"/>
      <c r="D20" s="157"/>
      <c r="E20" s="157"/>
      <c r="F20" s="157"/>
      <c r="G20" s="157"/>
      <c r="H20" s="157"/>
    </row>
  </sheetData>
  <sheetProtection sheet="1"/>
  <mergeCells count="6">
    <mergeCell ref="A20:H20"/>
    <mergeCell ref="A16:G16"/>
    <mergeCell ref="A5:H5"/>
    <mergeCell ref="A8:H8"/>
    <mergeCell ref="A17:G17"/>
    <mergeCell ref="A6:H6"/>
  </mergeCells>
  <pageMargins left="0.2" right="0.2" top="0.17" bottom="0.36" header="0.17" footer="0.17"/>
  <pageSetup paperSize="9" scale="74" firstPageNumber="0" fitToHeight="0" orientation="landscape"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
  <sheetViews>
    <sheetView workbookViewId="0">
      <selection activeCell="Q33" sqref="Q33"/>
    </sheetView>
  </sheetViews>
  <sheetFormatPr defaultColWidth="9.1796875" defaultRowHeight="14.5" x14ac:dyDescent="0.35"/>
  <cols>
    <col min="1" max="16384" width="9.1796875" style="10"/>
  </cols>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21</vt:i4>
      </vt:variant>
    </vt:vector>
  </HeadingPairs>
  <TitlesOfParts>
    <vt:vector size="34" baseType="lpstr">
      <vt:lpstr>Rekapitulace</vt:lpstr>
      <vt:lpstr>Matematika 105</vt:lpstr>
      <vt:lpstr>Matematika 106</vt:lpstr>
      <vt:lpstr>Chemie 203</vt:lpstr>
      <vt:lpstr>Fyzika 204</vt:lpstr>
      <vt:lpstr>Přírodopis 304</vt:lpstr>
      <vt:lpstr>Zeměpis 305</vt:lpstr>
      <vt:lpstr>Tech. a řemeslné činnosti 403</vt:lpstr>
      <vt:lpstr>Tř stůl 403</vt:lpstr>
      <vt:lpstr>IT technologie 410</vt:lpstr>
      <vt:lpstr>Kabinet 206</vt:lpstr>
      <vt:lpstr>Kabinet 406</vt:lpstr>
      <vt:lpstr>Kabinet 409</vt:lpstr>
      <vt:lpstr>'Matematika 105'!Excel_BuiltIn_Print_Titles_1</vt:lpstr>
      <vt:lpstr>'Matematika 106'!Excel_BuiltIn_Print_Titles_1</vt:lpstr>
      <vt:lpstr>'Fyzika 204'!Názvy_tisku</vt:lpstr>
      <vt:lpstr>'Chemie 203'!Názvy_tisku</vt:lpstr>
      <vt:lpstr>'IT technologie 410'!Názvy_tisku</vt:lpstr>
      <vt:lpstr>'Matematika 105'!Názvy_tisku</vt:lpstr>
      <vt:lpstr>'Matematika 106'!Názvy_tisku</vt:lpstr>
      <vt:lpstr>'Přírodopis 304'!Názvy_tisku</vt:lpstr>
      <vt:lpstr>'Tech. a řemeslné činnosti 403'!Názvy_tisku</vt:lpstr>
      <vt:lpstr>'Zeměpis 305'!Názvy_tisku</vt:lpstr>
      <vt:lpstr>'Fyzika 204'!Oblast_tisku</vt:lpstr>
      <vt:lpstr>'Chemie 203'!Oblast_tisku</vt:lpstr>
      <vt:lpstr>'IT technologie 410'!Oblast_tisku</vt:lpstr>
      <vt:lpstr>'Kabinet 206'!Oblast_tisku</vt:lpstr>
      <vt:lpstr>'Kabinet 406'!Oblast_tisku</vt:lpstr>
      <vt:lpstr>'Kabinet 409'!Oblast_tisku</vt:lpstr>
      <vt:lpstr>'Matematika 105'!Oblast_tisku</vt:lpstr>
      <vt:lpstr>'Matematika 106'!Oblast_tisku</vt:lpstr>
      <vt:lpstr>'Přírodopis 304'!Oblast_tisku</vt:lpstr>
      <vt:lpstr>'Tech. a řemeslné činnosti 403'!Oblast_tisku</vt:lpstr>
      <vt:lpstr>'Zeměpis 305'!Oblast_tisku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Macků Eva</dc:creator>
  <cp:lastModifiedBy>Bena Marek</cp:lastModifiedBy>
  <cp:lastPrinted>2019-06-22T20:48:02Z</cp:lastPrinted>
  <dcterms:created xsi:type="dcterms:W3CDTF">2016-10-24T16:19:44Z</dcterms:created>
  <dcterms:modified xsi:type="dcterms:W3CDTF">2019-06-24T13:06:57Z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vt:lpwstr>
  </property>
</Properties>
</file>